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A79D197-EBF1-4009-897A-4F52302D6DA5}" xr6:coauthVersionLast="45" xr6:coauthVersionMax="45" xr10:uidLastSave="{00000000-0000-0000-0000-000000000000}"/>
  <bookViews>
    <workbookView xWindow="1536" yWindow="1536" windowWidth="17232" windowHeight="8652" tabRatio="318"/>
  </bookViews>
  <sheets>
    <sheet name="распред.2026-2028" sheetId="4" r:id="rId1"/>
    <sheet name="Лист1" sheetId="5" r:id="rId2"/>
  </sheets>
  <definedNames>
    <definedName name="_xlnm._FilterDatabase" localSheetId="0" hidden="1">'распред.2026-2028'!$A$7:$K$157</definedName>
    <definedName name="_xlnm.Print_Titles" localSheetId="0">'распред.2026-2028'!$6:$7</definedName>
    <definedName name="_xlnm.Print_Area" localSheetId="0">'распред.2026-2028'!$A$1:$M$157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3" i="4" l="1"/>
  <c r="L153" i="4"/>
  <c r="K153" i="4"/>
  <c r="M154" i="4"/>
  <c r="L154" i="4"/>
  <c r="K154" i="4"/>
  <c r="I125" i="4"/>
  <c r="H125" i="4"/>
  <c r="G125" i="4"/>
  <c r="M124" i="4"/>
  <c r="M123" i="4"/>
  <c r="L124" i="4"/>
  <c r="L122" i="4"/>
  <c r="L117" i="4"/>
  <c r="L116" i="4"/>
  <c r="K124" i="4"/>
  <c r="K122" i="4"/>
  <c r="I124" i="4"/>
  <c r="H124" i="4"/>
  <c r="G124" i="4"/>
  <c r="I123" i="4"/>
  <c r="H123" i="4"/>
  <c r="G123" i="4"/>
  <c r="I121" i="4"/>
  <c r="H121" i="4"/>
  <c r="G121" i="4"/>
  <c r="M120" i="4"/>
  <c r="M119" i="4"/>
  <c r="M118" i="4"/>
  <c r="L120" i="4"/>
  <c r="L119" i="4"/>
  <c r="L118" i="4"/>
  <c r="K120" i="4"/>
  <c r="K119" i="4"/>
  <c r="K118" i="4"/>
  <c r="G122" i="4"/>
  <c r="H122" i="4"/>
  <c r="I122" i="4"/>
  <c r="K112" i="4"/>
  <c r="M106" i="4"/>
  <c r="M105" i="4"/>
  <c r="L106" i="4"/>
  <c r="L105" i="4"/>
  <c r="K106" i="4"/>
  <c r="K105" i="4"/>
  <c r="M87" i="4"/>
  <c r="M86" i="4"/>
  <c r="M82" i="4"/>
  <c r="M81" i="4"/>
  <c r="M80" i="4"/>
  <c r="M157" i="4"/>
  <c r="L87" i="4"/>
  <c r="L86" i="4"/>
  <c r="K87" i="4"/>
  <c r="K86" i="4"/>
  <c r="I26" i="4"/>
  <c r="H26" i="4"/>
  <c r="G26" i="4"/>
  <c r="M24" i="4"/>
  <c r="L24" i="4"/>
  <c r="K24" i="4"/>
  <c r="M42" i="4"/>
  <c r="L42" i="4"/>
  <c r="K42" i="4"/>
  <c r="M149" i="4"/>
  <c r="M148" i="4"/>
  <c r="M147" i="4"/>
  <c r="M146" i="4"/>
  <c r="L149" i="4"/>
  <c r="L148" i="4"/>
  <c r="L147" i="4"/>
  <c r="L146" i="4"/>
  <c r="K149" i="4"/>
  <c r="M155" i="4"/>
  <c r="M152" i="4"/>
  <c r="M151" i="4"/>
  <c r="M143" i="4"/>
  <c r="M142" i="4"/>
  <c r="M140" i="4"/>
  <c r="M139" i="4"/>
  <c r="M138" i="4"/>
  <c r="M137" i="4"/>
  <c r="M135" i="4"/>
  <c r="M134" i="4"/>
  <c r="M133" i="4"/>
  <c r="M132" i="4"/>
  <c r="M126" i="4"/>
  <c r="M130" i="4"/>
  <c r="M129" i="4"/>
  <c r="M128" i="4"/>
  <c r="M127" i="4"/>
  <c r="M114" i="4"/>
  <c r="M113" i="4"/>
  <c r="M112" i="4"/>
  <c r="M110" i="4"/>
  <c r="M108" i="4"/>
  <c r="M102" i="4"/>
  <c r="M100" i="4"/>
  <c r="M98" i="4"/>
  <c r="M97" i="4"/>
  <c r="M96" i="4"/>
  <c r="M93" i="4"/>
  <c r="M92" i="4"/>
  <c r="M91" i="4"/>
  <c r="M90" i="4"/>
  <c r="M84" i="4"/>
  <c r="M83" i="4"/>
  <c r="M78" i="4"/>
  <c r="M77" i="4"/>
  <c r="M76" i="4"/>
  <c r="M75" i="4"/>
  <c r="M73" i="4"/>
  <c r="M72" i="4"/>
  <c r="M71" i="4"/>
  <c r="M67" i="4"/>
  <c r="M66" i="4"/>
  <c r="M65" i="4"/>
  <c r="M64" i="4"/>
  <c r="M63" i="4"/>
  <c r="M61" i="4"/>
  <c r="M60" i="4"/>
  <c r="M59" i="4"/>
  <c r="M57" i="4"/>
  <c r="M56" i="4"/>
  <c r="M55" i="4"/>
  <c r="M52" i="4"/>
  <c r="M51" i="4"/>
  <c r="M47" i="4"/>
  <c r="M45" i="4"/>
  <c r="M44" i="4"/>
  <c r="M40" i="4"/>
  <c r="M38" i="4"/>
  <c r="M35" i="4"/>
  <c r="M34" i="4"/>
  <c r="M29" i="4"/>
  <c r="M28" i="4"/>
  <c r="M27" i="4"/>
  <c r="M22" i="4"/>
  <c r="M20" i="4"/>
  <c r="M19" i="4"/>
  <c r="M17" i="4"/>
  <c r="M16" i="4"/>
  <c r="M12" i="4"/>
  <c r="M11" i="4"/>
  <c r="M10" i="4"/>
  <c r="L155" i="4"/>
  <c r="L152" i="4"/>
  <c r="L151" i="4"/>
  <c r="L143" i="4"/>
  <c r="L142" i="4"/>
  <c r="L140" i="4"/>
  <c r="L139" i="4"/>
  <c r="L138" i="4"/>
  <c r="L137" i="4"/>
  <c r="L135" i="4"/>
  <c r="L134" i="4"/>
  <c r="L133" i="4"/>
  <c r="L132" i="4"/>
  <c r="L126" i="4"/>
  <c r="L130" i="4"/>
  <c r="L129" i="4"/>
  <c r="L128" i="4"/>
  <c r="L127" i="4"/>
  <c r="L114" i="4"/>
  <c r="L113" i="4"/>
  <c r="L112" i="4"/>
  <c r="L110" i="4"/>
  <c r="L108" i="4"/>
  <c r="L102" i="4"/>
  <c r="L100" i="4"/>
  <c r="L98" i="4"/>
  <c r="L97" i="4"/>
  <c r="L96" i="4"/>
  <c r="L93" i="4"/>
  <c r="L92" i="4"/>
  <c r="L91" i="4"/>
  <c r="L90" i="4"/>
  <c r="L84" i="4"/>
  <c r="L83" i="4"/>
  <c r="L78" i="4"/>
  <c r="L77" i="4"/>
  <c r="L76" i="4"/>
  <c r="L75" i="4"/>
  <c r="L73" i="4"/>
  <c r="L72" i="4"/>
  <c r="L71" i="4"/>
  <c r="L67" i="4"/>
  <c r="L66" i="4"/>
  <c r="L65" i="4"/>
  <c r="L64" i="4"/>
  <c r="L63" i="4"/>
  <c r="L61" i="4"/>
  <c r="L60" i="4"/>
  <c r="L59" i="4"/>
  <c r="L57" i="4"/>
  <c r="L56" i="4"/>
  <c r="L55" i="4"/>
  <c r="L52" i="4"/>
  <c r="L51" i="4"/>
  <c r="L47" i="4"/>
  <c r="L45" i="4"/>
  <c r="L44" i="4"/>
  <c r="L40" i="4"/>
  <c r="L38" i="4"/>
  <c r="L35" i="4"/>
  <c r="L34" i="4"/>
  <c r="L29" i="4"/>
  <c r="L28" i="4"/>
  <c r="L27" i="4"/>
  <c r="L22" i="4"/>
  <c r="L20" i="4"/>
  <c r="L19" i="4"/>
  <c r="L17" i="4"/>
  <c r="L16" i="4"/>
  <c r="L12" i="4"/>
  <c r="L11" i="4"/>
  <c r="L9" i="4"/>
  <c r="K84" i="4"/>
  <c r="K83" i="4"/>
  <c r="K114" i="4"/>
  <c r="K135" i="4"/>
  <c r="K134" i="4"/>
  <c r="K133" i="4"/>
  <c r="K132" i="4"/>
  <c r="K126" i="4"/>
  <c r="K57" i="4"/>
  <c r="K56" i="4"/>
  <c r="K55" i="4"/>
  <c r="K110" i="4"/>
  <c r="K108" i="4"/>
  <c r="K130" i="4"/>
  <c r="K129" i="4"/>
  <c r="K128" i="4"/>
  <c r="K127" i="4"/>
  <c r="K29" i="4"/>
  <c r="K47" i="4"/>
  <c r="K45" i="4"/>
  <c r="K44" i="4"/>
  <c r="K78" i="4"/>
  <c r="K77" i="4"/>
  <c r="K76" i="4"/>
  <c r="K75" i="4"/>
  <c r="K52" i="4"/>
  <c r="K51" i="4"/>
  <c r="K140" i="4"/>
  <c r="K73" i="4"/>
  <c r="K72" i="4"/>
  <c r="K71" i="4"/>
  <c r="K70" i="4"/>
  <c r="K28" i="4"/>
  <c r="K27" i="4"/>
  <c r="K11" i="4"/>
  <c r="K10" i="4"/>
  <c r="K12" i="4"/>
  <c r="K16" i="4"/>
  <c r="K17" i="4"/>
  <c r="K20" i="4"/>
  <c r="K19" i="4"/>
  <c r="K22" i="4"/>
  <c r="K34" i="4"/>
  <c r="K33" i="4"/>
  <c r="K32" i="4"/>
  <c r="K31" i="4"/>
  <c r="K35" i="4"/>
  <c r="K38" i="4"/>
  <c r="K40" i="4"/>
  <c r="G54" i="4"/>
  <c r="H54" i="4"/>
  <c r="I54" i="4"/>
  <c r="K59" i="4"/>
  <c r="K61" i="4"/>
  <c r="K60" i="4"/>
  <c r="G67" i="4"/>
  <c r="H67" i="4"/>
  <c r="I67" i="4"/>
  <c r="K67" i="4"/>
  <c r="K66" i="4"/>
  <c r="K65" i="4"/>
  <c r="K64" i="4"/>
  <c r="K63" i="4"/>
  <c r="G68" i="4"/>
  <c r="G65" i="4"/>
  <c r="G64" i="4"/>
  <c r="G63" i="4"/>
  <c r="H68" i="4"/>
  <c r="H65" i="4"/>
  <c r="H64" i="4"/>
  <c r="H63" i="4"/>
  <c r="I68" i="4"/>
  <c r="I65" i="4"/>
  <c r="I64" i="4"/>
  <c r="I63" i="4"/>
  <c r="G83" i="4"/>
  <c r="G81" i="4"/>
  <c r="H83" i="4"/>
  <c r="H81" i="4"/>
  <c r="H80" i="4"/>
  <c r="I83" i="4"/>
  <c r="I81" i="4"/>
  <c r="I80" i="4"/>
  <c r="K91" i="4"/>
  <c r="K90" i="4"/>
  <c r="K93" i="4"/>
  <c r="K92" i="4"/>
  <c r="G89" i="4"/>
  <c r="K98" i="4"/>
  <c r="K97" i="4"/>
  <c r="K96" i="4"/>
  <c r="K102" i="4"/>
  <c r="K100" i="4"/>
  <c r="G137" i="4"/>
  <c r="H137" i="4"/>
  <c r="I137" i="4"/>
  <c r="K139" i="4"/>
  <c r="K142" i="4"/>
  <c r="K143" i="4"/>
  <c r="G152" i="4"/>
  <c r="G117" i="4"/>
  <c r="H152" i="4"/>
  <c r="H151" i="4"/>
  <c r="I152" i="4"/>
  <c r="I151" i="4"/>
  <c r="K152" i="4"/>
  <c r="K151" i="4"/>
  <c r="K155" i="4"/>
  <c r="H89" i="4"/>
  <c r="I89" i="4"/>
  <c r="K138" i="4"/>
  <c r="K137" i="4"/>
  <c r="K148" i="4"/>
  <c r="K147" i="4"/>
  <c r="K146" i="4"/>
  <c r="K104" i="4"/>
  <c r="K123" i="4"/>
  <c r="L104" i="4"/>
  <c r="L95" i="4"/>
  <c r="L89" i="4"/>
  <c r="K109" i="4"/>
  <c r="L109" i="4"/>
  <c r="K95" i="4"/>
  <c r="K89" i="4"/>
  <c r="M109" i="4"/>
  <c r="M104" i="4"/>
  <c r="M95" i="4"/>
  <c r="M89" i="4"/>
  <c r="K101" i="4"/>
  <c r="L101" i="4"/>
  <c r="M101" i="4"/>
  <c r="K37" i="4"/>
  <c r="L37" i="4"/>
  <c r="L33" i="4"/>
  <c r="L32" i="4"/>
  <c r="L31" i="4"/>
  <c r="K69" i="4"/>
  <c r="G151" i="4"/>
  <c r="M9" i="4"/>
  <c r="L26" i="4"/>
  <c r="M37" i="4"/>
  <c r="M33" i="4"/>
  <c r="M32" i="4"/>
  <c r="M31" i="4"/>
  <c r="L54" i="4"/>
  <c r="M145" i="4"/>
  <c r="L10" i="4"/>
  <c r="L15" i="4"/>
  <c r="K14" i="4"/>
  <c r="L49" i="4"/>
  <c r="L50" i="4"/>
  <c r="L145" i="4"/>
  <c r="K49" i="4"/>
  <c r="K50" i="4"/>
  <c r="K117" i="4"/>
  <c r="K116" i="4"/>
  <c r="K54" i="4"/>
  <c r="M26" i="4"/>
  <c r="M54" i="4"/>
  <c r="K26" i="4"/>
  <c r="K15" i="4"/>
  <c r="I117" i="4"/>
  <c r="L70" i="4"/>
  <c r="L69" i="4"/>
  <c r="M70" i="4"/>
  <c r="M69" i="4"/>
  <c r="M50" i="4"/>
  <c r="M49" i="4"/>
  <c r="M14" i="4"/>
  <c r="M15" i="4"/>
  <c r="H117" i="4"/>
  <c r="L14" i="4"/>
  <c r="K145" i="4"/>
  <c r="L8" i="4"/>
  <c r="M8" i="4"/>
  <c r="K9" i="4"/>
  <c r="K8" i="4"/>
  <c r="M122" i="4"/>
  <c r="M117" i="4"/>
  <c r="M116" i="4"/>
  <c r="L123" i="4"/>
  <c r="L82" i="4"/>
  <c r="L81" i="4"/>
  <c r="L80" i="4"/>
  <c r="L157" i="4"/>
  <c r="K82" i="4"/>
  <c r="K81" i="4"/>
  <c r="K80" i="4"/>
  <c r="K157" i="4"/>
</calcChain>
</file>

<file path=xl/sharedStrings.xml><?xml version="1.0" encoding="utf-8"?>
<sst xmlns="http://schemas.openxmlformats.org/spreadsheetml/2006/main" count="501" uniqueCount="183">
  <si>
    <t xml:space="preserve">Наименование </t>
  </si>
  <si>
    <t>Код раздела, подраздела</t>
  </si>
  <si>
    <t>Код целевой статьи</t>
  </si>
  <si>
    <t>КОСГУ</t>
  </si>
  <si>
    <t>2008 год</t>
  </si>
  <si>
    <t>0102</t>
  </si>
  <si>
    <t xml:space="preserve">Глава муниципального образования </t>
  </si>
  <si>
    <t>0103</t>
  </si>
  <si>
    <t>Другие общегосударственные вопросы</t>
  </si>
  <si>
    <t>0113</t>
  </si>
  <si>
    <t>0104</t>
  </si>
  <si>
    <t>Глава местной администрации (исполнительно-распорядительного органа муниципального образования)</t>
  </si>
  <si>
    <t>Содержание и обеспечение деятельности местной администрации по решению вопросов местного значения</t>
  </si>
  <si>
    <t>НАЦИОНАЛЬНАЯ БЕЗОПАСНОСТЬ И ПРАВООХРАНИТЕЛЬНАЯ ДЕЯТЕЛЬНОСТЬ</t>
  </si>
  <si>
    <t>0300</t>
  </si>
  <si>
    <t>900</t>
  </si>
  <si>
    <t>ЖИЛИЩНО-КОММУНАЛЬНОЕ  ХОЗЯЙСТВО</t>
  </si>
  <si>
    <t>0500</t>
  </si>
  <si>
    <t>БЛАГОУСТРОЙСТВО</t>
  </si>
  <si>
    <t>0503</t>
  </si>
  <si>
    <t>ОБРАЗОВАНИЕ</t>
  </si>
  <si>
    <t>0700</t>
  </si>
  <si>
    <t xml:space="preserve">КУЛЬТУРА,  КИНЕМАТОГРАФИЯ </t>
  </si>
  <si>
    <t>0800</t>
  </si>
  <si>
    <t>Культура</t>
  </si>
  <si>
    <t>0801</t>
  </si>
  <si>
    <t>Охрана семьи и детства</t>
  </si>
  <si>
    <t>1004</t>
  </si>
  <si>
    <t>СРЕДСТВА МАССОВОЙ ИНФОРМАЦИИ</t>
  </si>
  <si>
    <t>1202</t>
  </si>
  <si>
    <t>Периодическая печать и издательства</t>
  </si>
  <si>
    <t>ИТОГО  РАСХОДОВ:</t>
  </si>
  <si>
    <t>1200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</si>
  <si>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</si>
  <si>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</si>
  <si>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СОЦИАЛЬНАЯ ПОЛИТИКА  </t>
  </si>
  <si>
    <t>909,4</t>
  </si>
  <si>
    <t>97,0</t>
  </si>
  <si>
    <t>6 242,2</t>
  </si>
  <si>
    <t>60,0</t>
  </si>
  <si>
    <t>Профессиональная подготовка, переподготовка и повышение квалификации</t>
  </si>
  <si>
    <t>0705</t>
  </si>
  <si>
    <t>НАЦИОНАЛЬНАЯ ЭКОНОМИКА</t>
  </si>
  <si>
    <t>0400</t>
  </si>
  <si>
    <t>Общеэкономические вопросы</t>
  </si>
  <si>
    <t>0401</t>
  </si>
  <si>
    <t>100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</si>
  <si>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</si>
  <si>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</si>
  <si>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</si>
  <si>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</si>
  <si>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300</t>
  </si>
  <si>
    <t>Социальное обеспечение и иные выплаты населению</t>
  </si>
  <si>
    <t>Код группы, подгруппы вида расходов</t>
  </si>
  <si>
    <t>Общегосударственные вопросы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</si>
  <si>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</si>
  <si>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</si>
  <si>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</si>
  <si>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</si>
  <si>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</si>
  <si>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</si>
  <si>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Публичные нормативные социальные выплаты гражданам</t>
  </si>
  <si>
    <t>310</t>
  </si>
  <si>
    <t>0709</t>
  </si>
  <si>
    <t>Другие вопросы в области образования</t>
  </si>
  <si>
    <t>Уплата членских взносов на осуществление деятельности Совета муниципальных образований Санкт-Петербурга и содержание его органов</t>
  </si>
  <si>
    <t>Другие вопросы в области национальной экономики</t>
  </si>
  <si>
    <t>0412</t>
  </si>
  <si>
    <t>320</t>
  </si>
  <si>
    <t>Социальные выплаты гражданам, кроме публичных нормативных социальных выплат</t>
  </si>
  <si>
    <t>Резервные фонды</t>
  </si>
  <si>
    <t>Резервные средства</t>
  </si>
  <si>
    <t>0111</t>
  </si>
  <si>
    <t>870</t>
  </si>
  <si>
    <t>Закупка товаров, работ и услуг для обеспечения  государственных (муниципальных) нужд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</si>
  <si>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</si>
  <si>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Содержание и обеспечение деятельности местной администрации (исполнительно-распорядительного органа) муниципального образования</t>
  </si>
  <si>
    <t>7410000130</t>
  </si>
  <si>
    <t>01 00</t>
  </si>
  <si>
    <t xml:space="preserve">Расходы по содержанию и обеспечению деятельности  представительного органа муниципального образования </t>
  </si>
  <si>
    <t>Пенсионное обеспечение</t>
  </si>
  <si>
    <t>1001</t>
  </si>
  <si>
    <t>1003</t>
  </si>
  <si>
    <t>Социальное обеспечение населения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</si>
  <si>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</si>
  <si>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</si>
  <si>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r>
      <t xml:space="preserve">Выплата пенсий по государственному пенсионному обеспечению: </t>
    </r>
    <r>
      <rPr>
        <sz val="12"/>
        <rFont val="Times New Roman"/>
        <family val="1"/>
        <charset val="204"/>
      </rPr>
      <t>Расходы  по назначению, выплате, перерасчету пенсии за выслугу лет лицам, замещавшим 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 пенсии за выслугу лет в соответствии с законом Санкт-Петербурга</t>
    </r>
  </si>
  <si>
    <t xml:space="preserve"> Расходы назначению, выплате, перерасчету ежемесячной доплаты к пенсии за выслугу лет, ежемесячной доплаты к пенсии за стаж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приостановление, возобновление, прекращение выплаты  ежемесячной доплаты к пенсии за выслугу лет, ежемесячной доплаты к пенсии за стаж в соответствии с законом Санкт-Петербурга
</t>
  </si>
  <si>
    <t>Резервный фонд Местной администрации  МО Невская застава</t>
  </si>
  <si>
    <t>плановый период</t>
  </si>
  <si>
    <t>Сумма (тыс. руб.)</t>
  </si>
  <si>
    <t>Массовый спорт</t>
  </si>
  <si>
    <t>1100</t>
  </si>
  <si>
    <t>1102</t>
  </si>
  <si>
    <t>ФИЗИЧЕСКАЯ КУЛЬТУРА И СПОРТ</t>
  </si>
  <si>
    <t>2026 год</t>
  </si>
  <si>
    <t>Расходы на исполнение государственного полномочия  по составлению протоколов об административных правонарушениях за счёт субвенции из бюджета Санкт-Петербурга</t>
  </si>
  <si>
    <t>Расходы на исполнение государственного полномочия  по организации и осуществлению деятельности по опеке и попечительству за счёт субвенции из бюджета Санкт-Петербурга</t>
  </si>
  <si>
    <t>Расходы на исполнение государственного полномочия  по выплате денежных средств на содержание ребенка в семье опекуна и приемной семье за счёт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</si>
  <si>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счёт субвенции из бюджета Санкт-Петербурга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</si>
  <si>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</si>
  <si>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2027 год</t>
  </si>
  <si>
    <t>Распределение бюджетных ассигнований внутригородского муниципального образования города федерального значения Санкт-Петербурга муниципальный округ Невская застава 
 по разделам, подразделам, целевым статьям, группам (группам и подгруппам) видов расходов классификации расходов бюджета  на 2026 год и на плановый период 2027-2028 годов</t>
  </si>
  <si>
    <t>2028 год</t>
  </si>
  <si>
    <t>Непрограммные расходы</t>
  </si>
  <si>
    <t>9900000000</t>
  </si>
  <si>
    <t>9900010010</t>
  </si>
  <si>
    <t>9900010060</t>
  </si>
  <si>
    <t>9900010023</t>
  </si>
  <si>
    <t>9900020440</t>
  </si>
  <si>
    <t>9900010030</t>
  </si>
  <si>
    <t>9900010031</t>
  </si>
  <si>
    <t>9900010032</t>
  </si>
  <si>
    <t>99000G0850</t>
  </si>
  <si>
    <t>9900010080</t>
  </si>
  <si>
    <t>99000G0100</t>
  </si>
  <si>
    <t>Расходы по участию в профилактике терроризма и экстремизма, а также в минимизации и (или) ликвидации последствий их проявлений на территории муниципального образования в форме и порядке, установленных федеральным законодательством и законодательством Санкт-Петербурга</t>
  </si>
  <si>
    <t xml:space="preserve">Муниципальная программа "Участие в профилактике терроризма и экстремизма, а также в минимизации и (или) ликвидации последствий их проявлений  на территории муниципального образования МО Невская застава»  </t>
  </si>
  <si>
    <t>7500000000</t>
  </si>
  <si>
    <t>7500020520</t>
  </si>
  <si>
    <t xml:space="preserve">Муниципальная программа «Содействие в установленном порядке исполнительным органам государственной власти Санкт-Петербурга в сборе и обмене информацией в области защиты населения и территорий от чрезвычайных ситуаций, а также содействие в информировании населения об угрозе возникновения или о возникновении чрезвычайной ситуации и 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действий» </t>
  </si>
  <si>
    <t>7100020080</t>
  </si>
  <si>
    <t>7100000000</t>
  </si>
  <si>
    <t>Расходы по проведению подготовки и обучения неработающего населения способам защиты и действиям в чрезвычайных ситуациях</t>
  </si>
  <si>
    <t xml:space="preserve">Муниципальная программа «Участие в организации и финансировании проведения оплачиваемых общественных работ и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впервые» </t>
  </si>
  <si>
    <t>8400030100</t>
  </si>
  <si>
    <t>8400000000</t>
  </si>
  <si>
    <t>Участие в организации и финансировании проведения оплачиваемых общественных работ и временного трудоустройства отдельных категорий граждан</t>
  </si>
  <si>
    <t>Расходы на реализацию мероприятий по содействию развития малого бизнеса на территории муниципального образования</t>
  </si>
  <si>
    <t>8200030120</t>
  </si>
  <si>
    <t>8200000000</t>
  </si>
  <si>
    <t>8000000000</t>
  </si>
  <si>
    <t>8300000000</t>
  </si>
  <si>
    <t xml:space="preserve">Муниципальная программа "Содействие развитию малого бизнеса на территории внутригородского муниципального образования города федерального значения Санкт-Петербурга муниципальный округ Невская застава" </t>
  </si>
  <si>
    <t xml:space="preserve">Муниципальная программа "Благоустройство территории и охрана окружающей среды" </t>
  </si>
  <si>
    <t>7400000000</t>
  </si>
  <si>
    <t>Расходы по организации благоустройства территории муниципального образования в соответствии с законодательством в сфере благоустройства</t>
  </si>
  <si>
    <t>Расходы по осуществлению работ в сфере озеленения на территории муниципального образования</t>
  </si>
  <si>
    <t>7420000150</t>
  </si>
  <si>
    <t xml:space="preserve">Муниципальная программа «Организация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Российской Федерации об образовании и законодательством Российской Федерации о муниципальной службе» </t>
  </si>
  <si>
    <t>Расходы по организации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</t>
  </si>
  <si>
    <t>8300060180</t>
  </si>
  <si>
    <t xml:space="preserve"> Расходы по участию в реализации мер по  профилактике  дорожно-транспортного травматизма на территории муниципального образования</t>
  </si>
  <si>
    <t>7200000000</t>
  </si>
  <si>
    <t>7200020490</t>
  </si>
  <si>
    <t xml:space="preserve">Муниципальная программа "Участие в реализации мер по профилактике дорожно-транспортного травматизма на  территории муниципального образования МО Невская застава" </t>
  </si>
  <si>
    <t xml:space="preserve">Муниципальная программа «Участие в формах, установленных законодательствомом Санкт-Петербуга,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наркомании» </t>
  </si>
  <si>
    <t>7300000000</t>
  </si>
  <si>
    <t>7300020530</t>
  </si>
  <si>
    <t>Расходы по участию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</si>
  <si>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 xml:space="preserve">Муниципальная программа "Участие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конфликтов» </t>
  </si>
  <si>
    <t>Расходы по участию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</si>
  <si>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7600000000</t>
  </si>
  <si>
    <t>7600020590</t>
  </si>
  <si>
    <t>Расходы по проведению работ по военно-патриотическому воспитанию граждан</t>
  </si>
  <si>
    <t>8000060190</t>
  </si>
  <si>
    <t xml:space="preserve">Муниципальная программа "Военно-патриотическое воспитание граждан " </t>
  </si>
  <si>
    <t xml:space="preserve">Муниципальная программа  «Осуществление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отходами" </t>
  </si>
  <si>
    <t>Расходы по осуществлению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</t>
  </si>
  <si>
    <t>8100000000</t>
  </si>
  <si>
    <t>8100020470</t>
  </si>
  <si>
    <t xml:space="preserve">Муниципальная программа "Организация и проведение досуговых мероприятий  для жителей МО Невская застава " </t>
  </si>
  <si>
    <t xml:space="preserve">Муниципальная программа "Организация  и проведение местных и участие в организации и проведении городских праздничных и иных зрелищных мероприятий" </t>
  </si>
  <si>
    <t>Расходы по организации и проведению досуговых мероприятий для жителей муниципального образования</t>
  </si>
  <si>
    <t>7700000000</t>
  </si>
  <si>
    <t>7700020562</t>
  </si>
  <si>
    <t>Расходы по организации и проведению местных и участие в организации и проведении городских праздничных и иных зрелищных мероприятий</t>
  </si>
  <si>
    <t>7800070200</t>
  </si>
  <si>
    <t>7800000000</t>
  </si>
  <si>
    <t>Непрограммые расходы</t>
  </si>
  <si>
    <t>9900080232</t>
  </si>
  <si>
    <t>9900080231</t>
  </si>
  <si>
    <t>99000G0870</t>
  </si>
  <si>
    <t>99000G0860</t>
  </si>
  <si>
    <t>Расходы по обеспечению условий для развития на территории муниципального образования физической культуры и массового спорта, организации и проведению официальных физкультурных мероприятий, физкультурно-оздоровительных мероприятий и спортивных мероприятий муниципального образования</t>
  </si>
  <si>
    <t xml:space="preserve">Муниципальная программа "Развитие на территории муниципального образования физической культуры и массового спорта, организация и проведение официальных физкультурных мероприятий,физкультурно -оздоровительных мероприятий и спортивных мероприятий муниципального образования МО Невская застава" </t>
  </si>
  <si>
    <t>7900000000</t>
  </si>
  <si>
    <t>7900090240</t>
  </si>
  <si>
    <t xml:space="preserve">Муниципальная программа «Опубликование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информации» </t>
  </si>
  <si>
    <t>Расходы на периодические печатные издания, учрежденные органами местного самоуправления, для опубликования официальной информации</t>
  </si>
  <si>
    <t>8500000000</t>
  </si>
  <si>
    <t>8500000250</t>
  </si>
  <si>
    <t>Приложение № 3  к Решению Муниципального совета                                                                                      МО Невская застава                                                                                    от 00.11.2025 №00/00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</si>
</sst>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.0"/>
    <numFmt numFmtId="183" formatCode="000000"/>
  </numFmts>
  <fonts count="17" x14ac:knownFonts="1"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2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4" fontId="7" fillId="2" borderId="2" xfId="0" applyNumberFormat="1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4" fontId="9" fillId="2" borderId="1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4" fontId="6" fillId="0" borderId="1" xfId="0" applyNumberFormat="1" applyFont="1" applyFill="1" applyBorder="1" applyAlignment="1">
      <alignment horizontal="center" vertical="center" wrapText="1"/>
    </xf>
    <xf numFmtId="174" fontId="9" fillId="0" borderId="1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10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4" fontId="7" fillId="0" borderId="2" xfId="0" applyNumberFormat="1" applyFont="1" applyFill="1" applyBorder="1" applyAlignment="1">
      <alignment horizontal="center" vertical="center" wrapText="1"/>
    </xf>
    <xf numFmtId="174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4" fontId="1" fillId="2" borderId="2" xfId="0" applyNumberFormat="1" applyFont="1" applyFill="1" applyBorder="1" applyAlignment="1">
      <alignment horizontal="center" vertical="center" wrapText="1"/>
    </xf>
    <xf numFmtId="174" fontId="1" fillId="0" borderId="2" xfId="0" applyNumberFormat="1" applyFont="1" applyFill="1" applyBorder="1" applyAlignment="1">
      <alignment horizontal="center" vertical="center" wrapText="1"/>
    </xf>
    <xf numFmtId="174" fontId="6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4" fontId="7" fillId="0" borderId="1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2" fillId="0" borderId="0" xfId="0" applyFont="1" applyFill="1"/>
    <xf numFmtId="1" fontId="1" fillId="0" borderId="1" xfId="0" applyNumberFormat="1" applyFont="1" applyFill="1" applyBorder="1" applyAlignment="1">
      <alignment horizontal="center" vertical="center"/>
    </xf>
    <xf numFmtId="174" fontId="11" fillId="2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4" fontId="9" fillId="0" borderId="2" xfId="0" applyNumberFormat="1" applyFont="1" applyFill="1" applyBorder="1" applyAlignment="1">
      <alignment horizontal="center" vertical="center" wrapText="1"/>
    </xf>
    <xf numFmtId="174" fontId="9" fillId="2" borderId="2" xfId="0" applyNumberFormat="1" applyFont="1" applyFill="1" applyBorder="1" applyAlignment="1">
      <alignment horizontal="center" vertical="center" wrapText="1"/>
    </xf>
    <xf numFmtId="17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0" fontId="13" fillId="0" borderId="0" xfId="0" applyFont="1" applyFill="1"/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74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Fill="1"/>
    <xf numFmtId="0" fontId="2" fillId="0" borderId="0" xfId="0" applyFont="1" applyFill="1"/>
    <xf numFmtId="183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83" fontId="2" fillId="0" borderId="4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4" fontId="6" fillId="3" borderId="1" xfId="0" applyNumberFormat="1" applyFont="1" applyFill="1" applyBorder="1" applyAlignment="1">
      <alignment horizontal="center" vertical="center" wrapText="1"/>
    </xf>
    <xf numFmtId="174" fontId="9" fillId="3" borderId="1" xfId="0" applyNumberFormat="1" applyFont="1" applyFill="1" applyBorder="1" applyAlignment="1">
      <alignment horizontal="center" vertical="center" wrapText="1"/>
    </xf>
    <xf numFmtId="17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174" fontId="6" fillId="4" borderId="1" xfId="0" applyNumberFormat="1" applyFont="1" applyFill="1" applyBorder="1" applyAlignment="1">
      <alignment horizontal="center" vertical="center" wrapText="1"/>
    </xf>
    <xf numFmtId="174" fontId="9" fillId="4" borderId="1" xfId="0" applyNumberFormat="1" applyFont="1" applyFill="1" applyBorder="1" applyAlignment="1">
      <alignment horizontal="center" vertical="center" wrapText="1"/>
    </xf>
    <xf numFmtId="17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4" fontId="6" fillId="3" borderId="2" xfId="0" applyNumberFormat="1" applyFont="1" applyFill="1" applyBorder="1" applyAlignment="1">
      <alignment horizontal="center" vertical="center" wrapText="1"/>
    </xf>
    <xf numFmtId="174" fontId="9" fillId="3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4" fontId="6" fillId="5" borderId="2" xfId="0" applyNumberFormat="1" applyFont="1" applyFill="1" applyBorder="1" applyAlignment="1">
      <alignment horizontal="center" vertical="center" wrapText="1"/>
    </xf>
    <xf numFmtId="174" fontId="9" fillId="5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1" fillId="0" borderId="2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83" fontId="1" fillId="0" borderId="1" xfId="0" applyNumberFormat="1" applyFont="1" applyBorder="1" applyAlignment="1">
      <alignment horizontal="left" vertical="center" wrapText="1"/>
    </xf>
    <xf numFmtId="183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4" fontId="6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4" fontId="7" fillId="0" borderId="2" xfId="0" applyNumberFormat="1" applyFont="1" applyBorder="1" applyAlignment="1">
      <alignment horizontal="center" vertical="center" wrapText="1"/>
    </xf>
    <xf numFmtId="174" fontId="10" fillId="0" borderId="2" xfId="0" applyNumberFormat="1" applyFont="1" applyBorder="1" applyAlignment="1">
      <alignment horizontal="center" vertical="center" wrapText="1"/>
    </xf>
    <xf numFmtId="174" fontId="1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3" fontId="1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tabSelected="1" view="pageBreakPreview" topLeftCell="A28" zoomScaleNormal="100" zoomScaleSheetLayoutView="100" workbookViewId="0">
      <selection activeCell="R113" sqref="R113"/>
    </sheetView>
  </sheetViews>
  <sheetFormatPr defaultColWidth="9.109375" defaultRowHeight="13.2" x14ac:dyDescent="0.25"/>
  <cols>
    <col min="1" max="1" width="80.109375" style="1" customWidth="1"/>
    <col min="2" max="2" width="12.6640625" style="1" customWidth="1"/>
    <col min="3" max="3" width="16.88671875" style="1" customWidth="1"/>
    <col min="4" max="4" width="12.88671875" style="1" customWidth="1"/>
    <col min="5" max="5" width="0" style="1" hidden="1" customWidth="1"/>
    <col min="6" max="6" width="0" style="2" hidden="1" customWidth="1"/>
    <col min="7" max="10" width="0" style="3" hidden="1" customWidth="1"/>
    <col min="11" max="11" width="17" style="1" customWidth="1"/>
    <col min="12" max="13" width="17.109375" style="1" customWidth="1"/>
    <col min="14" max="16384" width="9.109375" style="1"/>
  </cols>
  <sheetData>
    <row r="1" spans="1:13" ht="67.5" customHeight="1" x14ac:dyDescent="0.3">
      <c r="A1" s="68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 t="s">
        <v>182</v>
      </c>
      <c r="M1" s="135"/>
    </row>
    <row r="2" spans="1:13" ht="138.75" customHeight="1" x14ac:dyDescent="0.25">
      <c r="A2" s="153" t="s">
        <v>102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36.6" customHeight="1" x14ac:dyDescent="0.25">
      <c r="A3" s="152" t="s">
        <v>0</v>
      </c>
      <c r="B3" s="151" t="s">
        <v>1</v>
      </c>
      <c r="C3" s="151" t="s">
        <v>2</v>
      </c>
      <c r="D3" s="151" t="s">
        <v>53</v>
      </c>
      <c r="E3" s="80"/>
      <c r="F3" s="79"/>
      <c r="G3" s="79"/>
      <c r="H3" s="79"/>
      <c r="I3" s="79"/>
      <c r="J3" s="80"/>
      <c r="K3" s="138" t="s">
        <v>90</v>
      </c>
      <c r="L3" s="140"/>
      <c r="M3" s="139"/>
    </row>
    <row r="4" spans="1:13" ht="35.4" customHeight="1" x14ac:dyDescent="0.25">
      <c r="A4" s="152"/>
      <c r="B4" s="151"/>
      <c r="C4" s="151"/>
      <c r="D4" s="151"/>
      <c r="E4" s="80"/>
      <c r="F4" s="79"/>
      <c r="G4" s="79"/>
      <c r="H4" s="79"/>
      <c r="I4" s="79"/>
      <c r="J4" s="80"/>
      <c r="K4" s="141" t="s">
        <v>95</v>
      </c>
      <c r="L4" s="138" t="s">
        <v>89</v>
      </c>
      <c r="M4" s="139"/>
    </row>
    <row r="5" spans="1:13" ht="138.6" hidden="1" customHeight="1" x14ac:dyDescent="0.25">
      <c r="A5" s="152"/>
      <c r="B5" s="151"/>
      <c r="C5" s="151"/>
      <c r="D5" s="151"/>
      <c r="E5" s="80"/>
      <c r="F5" s="79"/>
      <c r="G5" s="79"/>
      <c r="H5" s="79"/>
      <c r="I5" s="79"/>
      <c r="J5" s="80"/>
      <c r="K5" s="142"/>
    </row>
    <row r="6" spans="1:13" ht="18.75" customHeight="1" x14ac:dyDescent="0.3">
      <c r="A6" s="152"/>
      <c r="B6" s="151"/>
      <c r="C6" s="151"/>
      <c r="D6" s="151"/>
      <c r="E6" s="149" t="s">
        <v>3</v>
      </c>
      <c r="F6" s="6"/>
      <c r="G6" s="7"/>
      <c r="H6" s="7"/>
      <c r="I6" s="8"/>
      <c r="J6" s="147">
        <v>2009</v>
      </c>
      <c r="K6" s="142"/>
      <c r="L6" s="136" t="s">
        <v>101</v>
      </c>
      <c r="M6" s="136" t="s">
        <v>103</v>
      </c>
    </row>
    <row r="7" spans="1:13" ht="55.5" customHeight="1" x14ac:dyDescent="0.25">
      <c r="A7" s="152"/>
      <c r="B7" s="151"/>
      <c r="C7" s="151"/>
      <c r="D7" s="151"/>
      <c r="E7" s="150"/>
      <c r="F7" s="9" t="s">
        <v>4</v>
      </c>
      <c r="G7" s="144"/>
      <c r="H7" s="145"/>
      <c r="I7" s="146"/>
      <c r="J7" s="148"/>
      <c r="K7" s="143"/>
      <c r="L7" s="137"/>
      <c r="M7" s="137"/>
    </row>
    <row r="8" spans="1:13" ht="33.6" customHeight="1" x14ac:dyDescent="0.25">
      <c r="A8" s="81" t="s">
        <v>54</v>
      </c>
      <c r="B8" s="82" t="s">
        <v>78</v>
      </c>
      <c r="C8" s="82"/>
      <c r="D8" s="82"/>
      <c r="E8" s="15"/>
      <c r="F8" s="15"/>
      <c r="G8" s="15"/>
      <c r="H8" s="15"/>
      <c r="I8" s="15"/>
      <c r="J8" s="15"/>
      <c r="K8" s="13">
        <f>K9+K14+K31+K49+K54+K26</f>
        <v>42587.7</v>
      </c>
      <c r="L8" s="13">
        <f>L9+L14+L31+L49+L54+L26</f>
        <v>43767.9</v>
      </c>
      <c r="M8" s="13">
        <f>M9+M14+M31+M49+M54+M26</f>
        <v>45535.4</v>
      </c>
    </row>
    <row r="9" spans="1:13" s="21" customFormat="1" ht="45" customHeight="1" x14ac:dyDescent="0.25">
      <c r="A9" s="14" t="s">
        <v>33</v>
      </c>
      <c r="B9" s="15" t="s">
        <v>5</v>
      </c>
      <c r="C9" s="16"/>
      <c r="D9" s="17"/>
      <c r="E9" s="18">
        <v>909.4</v>
      </c>
      <c r="F9" s="13"/>
      <c r="G9" s="13"/>
      <c r="H9" s="13"/>
      <c r="I9" s="13"/>
      <c r="J9" s="19"/>
      <c r="K9" s="20">
        <f>K11</f>
        <v>3299.3</v>
      </c>
      <c r="L9" s="20">
        <f>L11</f>
        <v>3436.3</v>
      </c>
      <c r="M9" s="20">
        <f>M11</f>
        <v>3576.6</v>
      </c>
    </row>
    <row r="10" spans="1:13" s="21" customFormat="1" ht="27" customHeight="1" x14ac:dyDescent="0.25">
      <c r="A10" s="86" t="s">
        <v>104</v>
      </c>
      <c r="B10" s="87" t="s">
        <v>5</v>
      </c>
      <c r="C10" s="23" t="s">
        <v>105</v>
      </c>
      <c r="D10" s="89"/>
      <c r="E10" s="90"/>
      <c r="F10" s="91"/>
      <c r="G10" s="91"/>
      <c r="H10" s="91"/>
      <c r="I10" s="91"/>
      <c r="J10" s="92"/>
      <c r="K10" s="93">
        <f>K11</f>
        <v>3299.3</v>
      </c>
      <c r="L10" s="93">
        <f>L11</f>
        <v>3436.3</v>
      </c>
      <c r="M10" s="93">
        <f>M11</f>
        <v>3576.6</v>
      </c>
    </row>
    <row r="11" spans="1:13" ht="24.75" customHeight="1" x14ac:dyDescent="0.25">
      <c r="A11" s="22" t="s">
        <v>6</v>
      </c>
      <c r="B11" s="23" t="s">
        <v>5</v>
      </c>
      <c r="C11" s="23" t="s">
        <v>106</v>
      </c>
      <c r="D11" s="24"/>
      <c r="E11" s="25">
        <v>909.4</v>
      </c>
      <c r="F11" s="26"/>
      <c r="G11" s="26"/>
      <c r="H11" s="26"/>
      <c r="I11" s="26"/>
      <c r="J11" s="27"/>
      <c r="K11" s="28">
        <f>K13</f>
        <v>3299.3</v>
      </c>
      <c r="L11" s="28">
        <f>L13</f>
        <v>3436.3</v>
      </c>
      <c r="M11" s="28">
        <f>M13</f>
        <v>3576.6</v>
      </c>
    </row>
    <row r="12" spans="1:13" ht="46.5" customHeight="1" x14ac:dyDescent="0.25">
      <c r="A12" s="35" t="s">
        <v>47</v>
      </c>
      <c r="B12" s="29" t="s">
        <v>5</v>
      </c>
      <c r="C12" s="29" t="s">
        <v>106</v>
      </c>
      <c r="D12" s="29" t="s">
        <v>46</v>
      </c>
      <c r="E12" s="29" t="s">
        <v>36</v>
      </c>
      <c r="F12" s="30"/>
      <c r="G12" s="30"/>
      <c r="H12" s="30"/>
      <c r="I12" s="30"/>
      <c r="J12" s="31"/>
      <c r="K12" s="32">
        <f>K13</f>
        <v>3299.3</v>
      </c>
      <c r="L12" s="32">
        <f>L13</f>
        <v>3436.3</v>
      </c>
      <c r="M12" s="32">
        <f>M13</f>
        <v>3576.6</v>
      </c>
    </row>
    <row r="13" spans="1:13" ht="15.6" x14ac:dyDescent="0.25">
      <c r="A13" s="35" t="s">
        <v>56</v>
      </c>
      <c r="B13" s="29" t="s">
        <v>5</v>
      </c>
      <c r="C13" s="29" t="s">
        <v>106</v>
      </c>
      <c r="D13" s="29" t="s">
        <v>55</v>
      </c>
      <c r="E13" s="29" t="s">
        <v>36</v>
      </c>
      <c r="F13" s="30"/>
      <c r="G13" s="30"/>
      <c r="H13" s="30"/>
      <c r="I13" s="30"/>
      <c r="J13" s="31"/>
      <c r="K13" s="32">
        <v>3299.3</v>
      </c>
      <c r="L13" s="32">
        <v>3436.3</v>
      </c>
      <c r="M13" s="32">
        <v>3576.6</v>
      </c>
    </row>
    <row r="14" spans="1:13" s="21" customFormat="1" ht="57" customHeight="1" x14ac:dyDescent="0.25">
      <c r="A14" s="14" t="s">
        <v>34</v>
      </c>
      <c r="B14" s="15" t="s">
        <v>7</v>
      </c>
      <c r="C14" s="11"/>
      <c r="D14" s="16"/>
      <c r="E14" s="67">
        <v>6729.5</v>
      </c>
      <c r="F14" s="13"/>
      <c r="G14" s="13"/>
      <c r="H14" s="13"/>
      <c r="I14" s="13"/>
      <c r="J14" s="19"/>
      <c r="K14" s="20">
        <f>K16+K19</f>
        <v>10654.599999999999</v>
      </c>
      <c r="L14" s="20">
        <f>L16+L19</f>
        <v>10712.1</v>
      </c>
      <c r="M14" s="20">
        <f>M16+M19</f>
        <v>11146.7</v>
      </c>
    </row>
    <row r="15" spans="1:13" s="21" customFormat="1" ht="28.5" customHeight="1" x14ac:dyDescent="0.25">
      <c r="A15" s="86" t="s">
        <v>104</v>
      </c>
      <c r="B15" s="87" t="s">
        <v>7</v>
      </c>
      <c r="C15" s="23" t="s">
        <v>105</v>
      </c>
      <c r="D15" s="88"/>
      <c r="E15" s="94"/>
      <c r="F15" s="91"/>
      <c r="G15" s="91"/>
      <c r="H15" s="91"/>
      <c r="I15" s="91"/>
      <c r="J15" s="92"/>
      <c r="K15" s="93">
        <f>K16+K19</f>
        <v>10654.599999999999</v>
      </c>
      <c r="L15" s="93">
        <f>L16+L19</f>
        <v>10712.1</v>
      </c>
      <c r="M15" s="93">
        <f>M16+M19</f>
        <v>11146.7</v>
      </c>
    </row>
    <row r="16" spans="1:13" ht="97.5" customHeight="1" x14ac:dyDescent="0.25">
      <c r="A16" s="22" t="s">
        <v>75</v>
      </c>
      <c r="B16" s="23" t="s">
        <v>7</v>
      </c>
      <c r="C16" s="23" t="s">
        <v>107</v>
      </c>
      <c r="D16" s="34"/>
      <c r="E16" s="25">
        <v>97</v>
      </c>
      <c r="F16" s="26"/>
      <c r="G16" s="26"/>
      <c r="H16" s="26"/>
      <c r="I16" s="26"/>
      <c r="J16" s="27"/>
      <c r="K16" s="28">
        <f>K18</f>
        <v>198.9</v>
      </c>
      <c r="L16" s="28">
        <f>L18</f>
        <v>207.1</v>
      </c>
      <c r="M16" s="28">
        <f>M18</f>
        <v>215.6</v>
      </c>
    </row>
    <row r="17" spans="1:13" ht="54" customHeight="1" x14ac:dyDescent="0.25">
      <c r="A17" s="35" t="s">
        <v>47</v>
      </c>
      <c r="B17" s="29" t="s">
        <v>7</v>
      </c>
      <c r="C17" s="29" t="s">
        <v>107</v>
      </c>
      <c r="D17" s="29" t="s">
        <v>46</v>
      </c>
      <c r="E17" s="29" t="s">
        <v>37</v>
      </c>
      <c r="F17" s="36"/>
      <c r="G17" s="30"/>
      <c r="H17" s="30"/>
      <c r="I17" s="30"/>
      <c r="J17" s="31"/>
      <c r="K17" s="32">
        <f>K18</f>
        <v>198.9</v>
      </c>
      <c r="L17" s="32">
        <f>L18</f>
        <v>207.1</v>
      </c>
      <c r="M17" s="32">
        <f>M18</f>
        <v>215.6</v>
      </c>
    </row>
    <row r="18" spans="1:13" ht="18" x14ac:dyDescent="0.25">
      <c r="A18" s="35" t="s">
        <v>56</v>
      </c>
      <c r="B18" s="29" t="s">
        <v>7</v>
      </c>
      <c r="C18" s="29" t="s">
        <v>107</v>
      </c>
      <c r="D18" s="29" t="s">
        <v>55</v>
      </c>
      <c r="E18" s="29" t="s">
        <v>37</v>
      </c>
      <c r="F18" s="36"/>
      <c r="G18" s="30"/>
      <c r="H18" s="30"/>
      <c r="I18" s="30"/>
      <c r="J18" s="31"/>
      <c r="K18" s="32">
        <v>198.9</v>
      </c>
      <c r="L18" s="32">
        <v>207.1</v>
      </c>
      <c r="M18" s="32">
        <v>215.6</v>
      </c>
    </row>
    <row r="19" spans="1:13" ht="40.5" customHeight="1" x14ac:dyDescent="0.25">
      <c r="A19" s="22" t="s">
        <v>79</v>
      </c>
      <c r="B19" s="23" t="s">
        <v>7</v>
      </c>
      <c r="C19" s="23" t="s">
        <v>108</v>
      </c>
      <c r="D19" s="34"/>
      <c r="E19" s="34" t="s">
        <v>38</v>
      </c>
      <c r="F19" s="26"/>
      <c r="G19" s="30"/>
      <c r="H19" s="32"/>
      <c r="I19" s="32"/>
      <c r="J19" s="37"/>
      <c r="K19" s="28">
        <f>K20+K23+K25</f>
        <v>10455.699999999999</v>
      </c>
      <c r="L19" s="28">
        <f>L20+L23+L25</f>
        <v>10505</v>
      </c>
      <c r="M19" s="28">
        <f>M20+M23+M25</f>
        <v>10931.1</v>
      </c>
    </row>
    <row r="20" spans="1:13" ht="47.25" customHeight="1" x14ac:dyDescent="0.25">
      <c r="A20" s="35" t="s">
        <v>47</v>
      </c>
      <c r="B20" s="29" t="s">
        <v>7</v>
      </c>
      <c r="C20" s="29" t="s">
        <v>108</v>
      </c>
      <c r="D20" s="29" t="s">
        <v>46</v>
      </c>
      <c r="E20" s="34"/>
      <c r="F20" s="26"/>
      <c r="G20" s="30"/>
      <c r="H20" s="32"/>
      <c r="I20" s="32"/>
      <c r="J20" s="37"/>
      <c r="K20" s="28">
        <f>K21</f>
        <v>7973.7</v>
      </c>
      <c r="L20" s="28">
        <f>L21</f>
        <v>8305.2000000000007</v>
      </c>
      <c r="M20" s="28">
        <f>M21</f>
        <v>8644.2000000000007</v>
      </c>
    </row>
    <row r="21" spans="1:13" ht="24.75" customHeight="1" x14ac:dyDescent="0.25">
      <c r="A21" s="35" t="s">
        <v>56</v>
      </c>
      <c r="B21" s="29" t="s">
        <v>7</v>
      </c>
      <c r="C21" s="29" t="s">
        <v>108</v>
      </c>
      <c r="D21" s="29" t="s">
        <v>55</v>
      </c>
      <c r="E21" s="34"/>
      <c r="F21" s="26"/>
      <c r="G21" s="30"/>
      <c r="H21" s="32"/>
      <c r="I21" s="32"/>
      <c r="J21" s="37"/>
      <c r="K21" s="32">
        <v>7973.7</v>
      </c>
      <c r="L21" s="32">
        <v>8305.2000000000007</v>
      </c>
      <c r="M21" s="32">
        <v>8644.2000000000007</v>
      </c>
    </row>
    <row r="22" spans="1:13" ht="32.25" customHeight="1" x14ac:dyDescent="0.25">
      <c r="A22" s="35" t="s">
        <v>74</v>
      </c>
      <c r="B22" s="29" t="s">
        <v>7</v>
      </c>
      <c r="C22" s="29" t="s">
        <v>108</v>
      </c>
      <c r="D22" s="29" t="s">
        <v>48</v>
      </c>
      <c r="E22" s="34"/>
      <c r="F22" s="26"/>
      <c r="G22" s="30"/>
      <c r="H22" s="32"/>
      <c r="I22" s="32"/>
      <c r="J22" s="37"/>
      <c r="K22" s="28">
        <f>K23</f>
        <v>2474.6999999999998</v>
      </c>
      <c r="L22" s="28">
        <f>L23</f>
        <v>2192.5</v>
      </c>
      <c r="M22" s="28">
        <f>M23</f>
        <v>2279.6</v>
      </c>
    </row>
    <row r="23" spans="1:13" ht="31.5" customHeight="1" x14ac:dyDescent="0.25">
      <c r="A23" s="35" t="s">
        <v>58</v>
      </c>
      <c r="B23" s="29" t="s">
        <v>7</v>
      </c>
      <c r="C23" s="29" t="s">
        <v>108</v>
      </c>
      <c r="D23" s="29" t="s">
        <v>57</v>
      </c>
      <c r="E23" s="34"/>
      <c r="F23" s="26"/>
      <c r="G23" s="30"/>
      <c r="H23" s="32"/>
      <c r="I23" s="32"/>
      <c r="J23" s="37"/>
      <c r="K23" s="28">
        <v>2474.6999999999998</v>
      </c>
      <c r="L23" s="28">
        <v>2192.5</v>
      </c>
      <c r="M23" s="28">
        <v>2279.6</v>
      </c>
    </row>
    <row r="24" spans="1:13" ht="18.75" customHeight="1" x14ac:dyDescent="0.25">
      <c r="A24" s="35" t="s">
        <v>50</v>
      </c>
      <c r="B24" s="29" t="s">
        <v>7</v>
      </c>
      <c r="C24" s="29" t="s">
        <v>108</v>
      </c>
      <c r="D24" s="29" t="s">
        <v>49</v>
      </c>
      <c r="E24" s="34"/>
      <c r="F24" s="26"/>
      <c r="G24" s="30"/>
      <c r="H24" s="32"/>
      <c r="I24" s="32"/>
      <c r="J24" s="37"/>
      <c r="K24" s="32">
        <f>K25</f>
        <v>7.3</v>
      </c>
      <c r="L24" s="32">
        <f>L25</f>
        <v>7.3</v>
      </c>
      <c r="M24" s="32">
        <f>M25</f>
        <v>7.3</v>
      </c>
    </row>
    <row r="25" spans="1:13" ht="18" customHeight="1" x14ac:dyDescent="0.25">
      <c r="A25" s="35" t="s">
        <v>60</v>
      </c>
      <c r="B25" s="29" t="s">
        <v>7</v>
      </c>
      <c r="C25" s="29" t="s">
        <v>108</v>
      </c>
      <c r="D25" s="29" t="s">
        <v>59</v>
      </c>
      <c r="E25" s="34"/>
      <c r="F25" s="26"/>
      <c r="G25" s="30"/>
      <c r="H25" s="32"/>
      <c r="I25" s="32"/>
      <c r="J25" s="37"/>
      <c r="K25" s="32">
        <v>7.3</v>
      </c>
      <c r="L25" s="32">
        <v>7.3</v>
      </c>
      <c r="M25" s="32">
        <v>7.3</v>
      </c>
    </row>
    <row r="26" spans="1:13" ht="18" customHeight="1" x14ac:dyDescent="0.25">
      <c r="A26" s="14" t="s">
        <v>8</v>
      </c>
      <c r="B26" s="97" t="s">
        <v>9</v>
      </c>
      <c r="C26" s="97"/>
      <c r="D26" s="98"/>
      <c r="E26" s="99"/>
      <c r="F26" s="100"/>
      <c r="G26" s="100" t="e">
        <f>#REF!+#REF!+#REF!+#REF!+#REF!</f>
        <v>#REF!</v>
      </c>
      <c r="H26" s="100" t="e">
        <f>#REF!+#REF!+#REF!+#REF!+#REF!</f>
        <v>#REF!</v>
      </c>
      <c r="I26" s="100" t="e">
        <f>#REF!+#REF!+#REF!+#REF!+#REF!</f>
        <v>#REF!</v>
      </c>
      <c r="J26" s="101"/>
      <c r="K26" s="102">
        <f>K28</f>
        <v>228</v>
      </c>
      <c r="L26" s="102">
        <f>L28</f>
        <v>228</v>
      </c>
      <c r="M26" s="102">
        <f>M28</f>
        <v>228</v>
      </c>
    </row>
    <row r="27" spans="1:13" ht="18" customHeight="1" x14ac:dyDescent="0.25">
      <c r="A27" s="86" t="s">
        <v>104</v>
      </c>
      <c r="B27" s="87" t="s">
        <v>9</v>
      </c>
      <c r="C27" s="23" t="s">
        <v>105</v>
      </c>
      <c r="D27" s="95"/>
      <c r="E27" s="96"/>
      <c r="F27" s="91"/>
      <c r="G27" s="91"/>
      <c r="H27" s="91"/>
      <c r="I27" s="91"/>
      <c r="J27" s="92"/>
      <c r="K27" s="93">
        <f>K28</f>
        <v>228</v>
      </c>
      <c r="L27" s="93">
        <f>L28</f>
        <v>228</v>
      </c>
      <c r="M27" s="93">
        <f>M28</f>
        <v>228</v>
      </c>
    </row>
    <row r="28" spans="1:13" ht="57" customHeight="1" x14ac:dyDescent="0.25">
      <c r="A28" s="38" t="s">
        <v>65</v>
      </c>
      <c r="B28" s="23" t="s">
        <v>9</v>
      </c>
      <c r="C28" s="23" t="s">
        <v>109</v>
      </c>
      <c r="D28" s="38"/>
      <c r="E28" s="5" t="s">
        <v>39</v>
      </c>
      <c r="F28" s="38"/>
      <c r="G28" s="5"/>
      <c r="H28" s="38"/>
      <c r="I28" s="5"/>
      <c r="J28" s="38"/>
      <c r="K28" s="28">
        <f>K30</f>
        <v>228</v>
      </c>
      <c r="L28" s="28">
        <f>L30</f>
        <v>228</v>
      </c>
      <c r="M28" s="28">
        <f>M30</f>
        <v>228</v>
      </c>
    </row>
    <row r="29" spans="1:13" ht="18" customHeight="1" x14ac:dyDescent="0.25">
      <c r="A29" s="35" t="s">
        <v>50</v>
      </c>
      <c r="B29" s="29" t="s">
        <v>9</v>
      </c>
      <c r="C29" s="29" t="s">
        <v>109</v>
      </c>
      <c r="D29" s="29" t="s">
        <v>49</v>
      </c>
      <c r="E29" s="29" t="s">
        <v>39</v>
      </c>
      <c r="F29" s="30"/>
      <c r="G29" s="30"/>
      <c r="H29" s="32"/>
      <c r="I29" s="32"/>
      <c r="J29" s="37"/>
      <c r="K29" s="32">
        <f>K30</f>
        <v>228</v>
      </c>
      <c r="L29" s="32">
        <f>L30</f>
        <v>228</v>
      </c>
      <c r="M29" s="32">
        <f>M30</f>
        <v>228</v>
      </c>
    </row>
    <row r="30" spans="1:13" ht="18" customHeight="1" x14ac:dyDescent="0.25">
      <c r="A30" s="35" t="s">
        <v>60</v>
      </c>
      <c r="B30" s="29" t="s">
        <v>9</v>
      </c>
      <c r="C30" s="29" t="s">
        <v>109</v>
      </c>
      <c r="D30" s="29" t="s">
        <v>59</v>
      </c>
      <c r="E30" s="29" t="s">
        <v>39</v>
      </c>
      <c r="F30" s="30"/>
      <c r="G30" s="30"/>
      <c r="H30" s="32"/>
      <c r="I30" s="32"/>
      <c r="J30" s="37"/>
      <c r="K30" s="69">
        <v>228</v>
      </c>
      <c r="L30" s="69">
        <v>228</v>
      </c>
      <c r="M30" s="69">
        <v>228</v>
      </c>
    </row>
    <row r="31" spans="1:13" s="21" customFormat="1" ht="57" customHeight="1" x14ac:dyDescent="0.25">
      <c r="A31" s="14" t="s">
        <v>100</v>
      </c>
      <c r="B31" s="15" t="s">
        <v>10</v>
      </c>
      <c r="C31" s="15"/>
      <c r="D31" s="39"/>
      <c r="E31" s="43"/>
      <c r="F31" s="13"/>
      <c r="G31" s="13"/>
      <c r="H31" s="13"/>
      <c r="I31" s="13"/>
      <c r="J31" s="19"/>
      <c r="K31" s="20">
        <f>K32</f>
        <v>28225.1</v>
      </c>
      <c r="L31" s="20">
        <f>L32</f>
        <v>29207.5</v>
      </c>
      <c r="M31" s="20">
        <f>M32</f>
        <v>30396.7</v>
      </c>
    </row>
    <row r="32" spans="1:13" s="21" customFormat="1" ht="31.5" customHeight="1" x14ac:dyDescent="0.25">
      <c r="A32" s="86" t="s">
        <v>104</v>
      </c>
      <c r="B32" s="87" t="s">
        <v>10</v>
      </c>
      <c r="C32" s="23" t="s">
        <v>105</v>
      </c>
      <c r="D32" s="96"/>
      <c r="E32" s="103"/>
      <c r="F32" s="91"/>
      <c r="G32" s="91"/>
      <c r="H32" s="91"/>
      <c r="I32" s="91"/>
      <c r="J32" s="92"/>
      <c r="K32" s="93">
        <f>K33+K44</f>
        <v>28225.1</v>
      </c>
      <c r="L32" s="93">
        <f>L33+L44</f>
        <v>29207.5</v>
      </c>
      <c r="M32" s="93">
        <f>M33+M44</f>
        <v>30396.7</v>
      </c>
    </row>
    <row r="33" spans="1:13" s="21" customFormat="1" ht="57" customHeight="1" x14ac:dyDescent="0.25">
      <c r="A33" s="38" t="s">
        <v>76</v>
      </c>
      <c r="B33" s="23" t="s">
        <v>10</v>
      </c>
      <c r="C33" s="23" t="s">
        <v>110</v>
      </c>
      <c r="D33" s="34"/>
      <c r="E33" s="34"/>
      <c r="F33" s="26"/>
      <c r="G33" s="26"/>
      <c r="H33" s="26"/>
      <c r="I33" s="26"/>
      <c r="J33" s="27"/>
      <c r="K33" s="28">
        <f>K34+K37</f>
        <v>24061.599999999999</v>
      </c>
      <c r="L33" s="28">
        <f>L34+L37</f>
        <v>24871.1</v>
      </c>
      <c r="M33" s="28">
        <f>M34+M37</f>
        <v>25883.4</v>
      </c>
    </row>
    <row r="34" spans="1:13" ht="34.799999999999997" x14ac:dyDescent="0.25">
      <c r="A34" s="38" t="s">
        <v>11</v>
      </c>
      <c r="B34" s="23" t="s">
        <v>10</v>
      </c>
      <c r="C34" s="23" t="s">
        <v>111</v>
      </c>
      <c r="D34" s="34"/>
      <c r="E34" s="34"/>
      <c r="F34" s="26"/>
      <c r="G34" s="26"/>
      <c r="H34" s="26"/>
      <c r="I34" s="26"/>
      <c r="J34" s="27">
        <v>769.8</v>
      </c>
      <c r="K34" s="28">
        <f>K36</f>
        <v>3299.3</v>
      </c>
      <c r="L34" s="28">
        <f>L36</f>
        <v>3436.3</v>
      </c>
      <c r="M34" s="28">
        <f>M36</f>
        <v>3576.6</v>
      </c>
    </row>
    <row r="35" spans="1:13" ht="46.8" x14ac:dyDescent="0.25">
      <c r="A35" s="35" t="s">
        <v>47</v>
      </c>
      <c r="B35" s="29" t="s">
        <v>10</v>
      </c>
      <c r="C35" s="29" t="s">
        <v>111</v>
      </c>
      <c r="D35" s="29" t="s">
        <v>46</v>
      </c>
      <c r="E35" s="29"/>
      <c r="F35" s="36"/>
      <c r="G35" s="26"/>
      <c r="H35" s="26"/>
      <c r="I35" s="26"/>
      <c r="J35" s="27"/>
      <c r="K35" s="32">
        <f>K36</f>
        <v>3299.3</v>
      </c>
      <c r="L35" s="32">
        <f>L36</f>
        <v>3436.3</v>
      </c>
      <c r="M35" s="32">
        <f>M36</f>
        <v>3576.6</v>
      </c>
    </row>
    <row r="36" spans="1:13" ht="18" x14ac:dyDescent="0.25">
      <c r="A36" s="35" t="s">
        <v>56</v>
      </c>
      <c r="B36" s="29" t="s">
        <v>10</v>
      </c>
      <c r="C36" s="29" t="s">
        <v>111</v>
      </c>
      <c r="D36" s="29" t="s">
        <v>55</v>
      </c>
      <c r="E36" s="29"/>
      <c r="F36" s="36"/>
      <c r="G36" s="26"/>
      <c r="H36" s="26"/>
      <c r="I36" s="26"/>
      <c r="J36" s="27"/>
      <c r="K36" s="32">
        <v>3299.3</v>
      </c>
      <c r="L36" s="32">
        <v>3436.3</v>
      </c>
      <c r="M36" s="32">
        <v>3576.6</v>
      </c>
    </row>
    <row r="37" spans="1:13" ht="34.799999999999997" x14ac:dyDescent="0.25">
      <c r="A37" s="22" t="s">
        <v>12</v>
      </c>
      <c r="B37" s="23" t="s">
        <v>10</v>
      </c>
      <c r="C37" s="23" t="s">
        <v>112</v>
      </c>
      <c r="D37" s="34"/>
      <c r="E37" s="25"/>
      <c r="F37" s="26"/>
      <c r="G37" s="26"/>
      <c r="H37" s="26"/>
      <c r="I37" s="26"/>
      <c r="J37" s="27">
        <v>6842.1</v>
      </c>
      <c r="K37" s="28">
        <f>K38+K41+K42</f>
        <v>20762.3</v>
      </c>
      <c r="L37" s="28">
        <f>L38+L41+L42</f>
        <v>21434.799999999999</v>
      </c>
      <c r="M37" s="28">
        <f>M38+M41+M42</f>
        <v>22306.800000000003</v>
      </c>
    </row>
    <row r="38" spans="1:13" ht="46.8" x14ac:dyDescent="0.25">
      <c r="A38" s="35" t="s">
        <v>47</v>
      </c>
      <c r="B38" s="29" t="s">
        <v>10</v>
      </c>
      <c r="C38" s="29" t="s">
        <v>112</v>
      </c>
      <c r="D38" s="29" t="s">
        <v>46</v>
      </c>
      <c r="E38" s="25"/>
      <c r="F38" s="26"/>
      <c r="G38" s="26"/>
      <c r="H38" s="26"/>
      <c r="I38" s="26"/>
      <c r="J38" s="27"/>
      <c r="K38" s="32">
        <f>K39</f>
        <v>19471</v>
      </c>
      <c r="L38" s="32">
        <f>L39</f>
        <v>20280.099999999999</v>
      </c>
      <c r="M38" s="32">
        <f>M39</f>
        <v>21107.9</v>
      </c>
    </row>
    <row r="39" spans="1:13" ht="17.399999999999999" x14ac:dyDescent="0.25">
      <c r="A39" s="35" t="s">
        <v>56</v>
      </c>
      <c r="B39" s="29" t="s">
        <v>10</v>
      </c>
      <c r="C39" s="29" t="s">
        <v>112</v>
      </c>
      <c r="D39" s="29" t="s">
        <v>55</v>
      </c>
      <c r="E39" s="25"/>
      <c r="F39" s="26"/>
      <c r="G39" s="26"/>
      <c r="H39" s="26"/>
      <c r="I39" s="26"/>
      <c r="J39" s="27"/>
      <c r="K39" s="32">
        <v>19471</v>
      </c>
      <c r="L39" s="32">
        <v>20280.099999999999</v>
      </c>
      <c r="M39" s="32">
        <v>21107.9</v>
      </c>
    </row>
    <row r="40" spans="1:13" ht="31.2" x14ac:dyDescent="0.25">
      <c r="A40" s="35" t="s">
        <v>74</v>
      </c>
      <c r="B40" s="29" t="s">
        <v>10</v>
      </c>
      <c r="C40" s="29" t="s">
        <v>112</v>
      </c>
      <c r="D40" s="29" t="s">
        <v>48</v>
      </c>
      <c r="E40" s="25"/>
      <c r="F40" s="26"/>
      <c r="G40" s="26"/>
      <c r="H40" s="26"/>
      <c r="I40" s="26"/>
      <c r="J40" s="27"/>
      <c r="K40" s="28">
        <f>K41</f>
        <v>1261.3</v>
      </c>
      <c r="L40" s="28">
        <f>L41</f>
        <v>1124.7</v>
      </c>
      <c r="M40" s="28">
        <f>M41</f>
        <v>1168.9000000000001</v>
      </c>
    </row>
    <row r="41" spans="1:13" ht="31.2" x14ac:dyDescent="0.25">
      <c r="A41" s="35" t="s">
        <v>58</v>
      </c>
      <c r="B41" s="29" t="s">
        <v>10</v>
      </c>
      <c r="C41" s="29" t="s">
        <v>112</v>
      </c>
      <c r="D41" s="29" t="s">
        <v>57</v>
      </c>
      <c r="E41" s="25"/>
      <c r="F41" s="26"/>
      <c r="G41" s="26"/>
      <c r="H41" s="26"/>
      <c r="I41" s="26"/>
      <c r="J41" s="27"/>
      <c r="K41" s="32">
        <v>1261.3</v>
      </c>
      <c r="L41" s="32">
        <v>1124.7</v>
      </c>
      <c r="M41" s="32">
        <v>1168.9000000000001</v>
      </c>
    </row>
    <row r="42" spans="1:13" ht="18" x14ac:dyDescent="0.25">
      <c r="A42" s="35" t="s">
        <v>50</v>
      </c>
      <c r="B42" s="29" t="s">
        <v>10</v>
      </c>
      <c r="C42" s="29" t="s">
        <v>112</v>
      </c>
      <c r="D42" s="29" t="s">
        <v>49</v>
      </c>
      <c r="E42" s="33"/>
      <c r="F42" s="44"/>
      <c r="G42" s="26"/>
      <c r="H42" s="26"/>
      <c r="I42" s="26"/>
      <c r="J42" s="27"/>
      <c r="K42" s="28">
        <f>K43</f>
        <v>30</v>
      </c>
      <c r="L42" s="28">
        <f>L43</f>
        <v>30</v>
      </c>
      <c r="M42" s="28">
        <f>M43</f>
        <v>30</v>
      </c>
    </row>
    <row r="43" spans="1:13" ht="18" x14ac:dyDescent="0.25">
      <c r="A43" s="35" t="s">
        <v>60</v>
      </c>
      <c r="B43" s="29" t="s">
        <v>10</v>
      </c>
      <c r="C43" s="29" t="s">
        <v>112</v>
      </c>
      <c r="D43" s="29" t="s">
        <v>59</v>
      </c>
      <c r="E43" s="33"/>
      <c r="F43" s="44"/>
      <c r="G43" s="26"/>
      <c r="H43" s="26"/>
      <c r="I43" s="26"/>
      <c r="J43" s="27"/>
      <c r="K43" s="32">
        <v>30</v>
      </c>
      <c r="L43" s="32">
        <v>30</v>
      </c>
      <c r="M43" s="32">
        <v>30</v>
      </c>
    </row>
    <row r="44" spans="1:13" ht="72" customHeight="1" x14ac:dyDescent="0.25">
      <c r="A44" s="22" t="s">
        <v>97</v>
      </c>
      <c r="B44" s="23" t="s">
        <v>10</v>
      </c>
      <c r="C44" s="23" t="s">
        <v>113</v>
      </c>
      <c r="D44" s="34"/>
      <c r="E44" s="25"/>
      <c r="F44" s="45"/>
      <c r="G44" s="41"/>
      <c r="H44" s="41"/>
      <c r="I44" s="41"/>
      <c r="J44" s="46">
        <v>1508</v>
      </c>
      <c r="K44" s="28">
        <f>K45+K48</f>
        <v>4163.5</v>
      </c>
      <c r="L44" s="28">
        <f>L45+L48</f>
        <v>4336.3999999999996</v>
      </c>
      <c r="M44" s="28">
        <f>M45+M48</f>
        <v>4513.3</v>
      </c>
    </row>
    <row r="45" spans="1:13" ht="47.25" customHeight="1" x14ac:dyDescent="0.25">
      <c r="A45" s="35" t="s">
        <v>47</v>
      </c>
      <c r="B45" s="29" t="s">
        <v>10</v>
      </c>
      <c r="C45" s="29" t="s">
        <v>113</v>
      </c>
      <c r="D45" s="29" t="s">
        <v>46</v>
      </c>
      <c r="E45" s="25"/>
      <c r="F45" s="45"/>
      <c r="G45" s="41"/>
      <c r="H45" s="41"/>
      <c r="I45" s="41"/>
      <c r="J45" s="46"/>
      <c r="K45" s="32">
        <f>K46</f>
        <v>3979.9</v>
      </c>
      <c r="L45" s="32">
        <f>L46</f>
        <v>4145.2</v>
      </c>
      <c r="M45" s="32">
        <f>M46</f>
        <v>4314.3</v>
      </c>
    </row>
    <row r="46" spans="1:13" ht="31.5" customHeight="1" x14ac:dyDescent="0.25">
      <c r="A46" s="35" t="s">
        <v>56</v>
      </c>
      <c r="B46" s="29" t="s">
        <v>10</v>
      </c>
      <c r="C46" s="29" t="s">
        <v>113</v>
      </c>
      <c r="D46" s="29" t="s">
        <v>55</v>
      </c>
      <c r="E46" s="25"/>
      <c r="F46" s="45"/>
      <c r="G46" s="41"/>
      <c r="H46" s="41"/>
      <c r="I46" s="41"/>
      <c r="J46" s="46"/>
      <c r="K46" s="32">
        <v>3979.9</v>
      </c>
      <c r="L46" s="32">
        <v>4145.2</v>
      </c>
      <c r="M46" s="32">
        <v>4314.3</v>
      </c>
    </row>
    <row r="47" spans="1:13" ht="31.5" customHeight="1" x14ac:dyDescent="0.25">
      <c r="A47" s="35" t="s">
        <v>74</v>
      </c>
      <c r="B47" s="29" t="s">
        <v>10</v>
      </c>
      <c r="C47" s="29" t="s">
        <v>113</v>
      </c>
      <c r="D47" s="29" t="s">
        <v>48</v>
      </c>
      <c r="E47" s="25"/>
      <c r="F47" s="45"/>
      <c r="G47" s="41"/>
      <c r="H47" s="41"/>
      <c r="I47" s="41"/>
      <c r="J47" s="46"/>
      <c r="K47" s="32">
        <f>K48</f>
        <v>183.6</v>
      </c>
      <c r="L47" s="32">
        <f>L48</f>
        <v>191.2</v>
      </c>
      <c r="M47" s="32">
        <f>M48</f>
        <v>199</v>
      </c>
    </row>
    <row r="48" spans="1:13" ht="31.5" customHeight="1" x14ac:dyDescent="0.25">
      <c r="A48" s="35" t="s">
        <v>58</v>
      </c>
      <c r="B48" s="29" t="s">
        <v>10</v>
      </c>
      <c r="C48" s="29" t="s">
        <v>113</v>
      </c>
      <c r="D48" s="29" t="s">
        <v>57</v>
      </c>
      <c r="E48" s="25"/>
      <c r="F48" s="45"/>
      <c r="G48" s="41"/>
      <c r="H48" s="41"/>
      <c r="I48" s="41"/>
      <c r="J48" s="46"/>
      <c r="K48" s="32">
        <v>183.6</v>
      </c>
      <c r="L48" s="32">
        <v>191.2</v>
      </c>
      <c r="M48" s="32">
        <v>199</v>
      </c>
    </row>
    <row r="49" spans="1:13" ht="24" customHeight="1" x14ac:dyDescent="0.25">
      <c r="A49" s="14" t="s">
        <v>70</v>
      </c>
      <c r="B49" s="15" t="s">
        <v>72</v>
      </c>
      <c r="C49" s="15"/>
      <c r="D49" s="47"/>
      <c r="E49" s="39"/>
      <c r="F49" s="13"/>
      <c r="G49" s="13"/>
      <c r="H49" s="13"/>
      <c r="I49" s="13"/>
      <c r="J49" s="19"/>
      <c r="K49" s="20">
        <f>K51</f>
        <v>100</v>
      </c>
      <c r="L49" s="20">
        <f>L51</f>
        <v>100</v>
      </c>
      <c r="M49" s="20">
        <f>M51</f>
        <v>100</v>
      </c>
    </row>
    <row r="50" spans="1:13" ht="24" customHeight="1" x14ac:dyDescent="0.25">
      <c r="A50" s="86" t="s">
        <v>104</v>
      </c>
      <c r="B50" s="87" t="s">
        <v>72</v>
      </c>
      <c r="C50" s="23" t="s">
        <v>105</v>
      </c>
      <c r="D50" s="95"/>
      <c r="E50" s="96"/>
      <c r="F50" s="104"/>
      <c r="G50" s="104"/>
      <c r="H50" s="104"/>
      <c r="I50" s="104"/>
      <c r="J50" s="105"/>
      <c r="K50" s="93">
        <f>K51</f>
        <v>100</v>
      </c>
      <c r="L50" s="93">
        <f>L51</f>
        <v>100</v>
      </c>
      <c r="M50" s="93">
        <f>M51</f>
        <v>100</v>
      </c>
    </row>
    <row r="51" spans="1:13" ht="18" customHeight="1" x14ac:dyDescent="0.25">
      <c r="A51" s="35" t="s">
        <v>88</v>
      </c>
      <c r="B51" s="29" t="s">
        <v>72</v>
      </c>
      <c r="C51" s="29" t="s">
        <v>114</v>
      </c>
      <c r="D51" s="29"/>
      <c r="E51" s="33"/>
      <c r="F51" s="30"/>
      <c r="G51" s="30"/>
      <c r="H51" s="30"/>
      <c r="I51" s="30"/>
      <c r="J51" s="31"/>
      <c r="K51" s="32">
        <f t="shared" ref="K51:M52" si="0">K52</f>
        <v>100</v>
      </c>
      <c r="L51" s="32">
        <f t="shared" si="0"/>
        <v>100</v>
      </c>
      <c r="M51" s="32">
        <f t="shared" si="0"/>
        <v>100</v>
      </c>
    </row>
    <row r="52" spans="1:13" ht="18.75" customHeight="1" x14ac:dyDescent="0.25">
      <c r="A52" s="35" t="s">
        <v>50</v>
      </c>
      <c r="B52" s="29" t="s">
        <v>72</v>
      </c>
      <c r="C52" s="29" t="s">
        <v>114</v>
      </c>
      <c r="D52" s="29" t="s">
        <v>49</v>
      </c>
      <c r="E52" s="33"/>
      <c r="F52" s="30"/>
      <c r="G52" s="30"/>
      <c r="H52" s="30"/>
      <c r="I52" s="30"/>
      <c r="J52" s="31"/>
      <c r="K52" s="32">
        <f t="shared" si="0"/>
        <v>100</v>
      </c>
      <c r="L52" s="32">
        <f t="shared" si="0"/>
        <v>100</v>
      </c>
      <c r="M52" s="32">
        <f t="shared" si="0"/>
        <v>100</v>
      </c>
    </row>
    <row r="53" spans="1:13" ht="18" customHeight="1" x14ac:dyDescent="0.25">
      <c r="A53" s="35" t="s">
        <v>71</v>
      </c>
      <c r="B53" s="29" t="s">
        <v>72</v>
      </c>
      <c r="C53" s="29" t="s">
        <v>114</v>
      </c>
      <c r="D53" s="29" t="s">
        <v>73</v>
      </c>
      <c r="E53" s="33"/>
      <c r="F53" s="30"/>
      <c r="G53" s="30"/>
      <c r="H53" s="30"/>
      <c r="I53" s="30"/>
      <c r="J53" s="31"/>
      <c r="K53" s="32">
        <v>100</v>
      </c>
      <c r="L53" s="32">
        <v>100</v>
      </c>
      <c r="M53" s="32">
        <v>100</v>
      </c>
    </row>
    <row r="54" spans="1:13" s="48" customFormat="1" ht="17.399999999999999" x14ac:dyDescent="0.25">
      <c r="A54" s="14" t="s">
        <v>8</v>
      </c>
      <c r="B54" s="15" t="s">
        <v>9</v>
      </c>
      <c r="C54" s="15"/>
      <c r="D54" s="47"/>
      <c r="E54" s="39"/>
      <c r="F54" s="13"/>
      <c r="G54" s="13" t="e">
        <f>#REF!+#REF!+#REF!+#REF!+#REF!</f>
        <v>#REF!</v>
      </c>
      <c r="H54" s="13" t="e">
        <f>#REF!+#REF!+#REF!+#REF!+#REF!</f>
        <v>#REF!</v>
      </c>
      <c r="I54" s="13" t="e">
        <f>#REF!+#REF!+#REF!+#REF!+#REF!</f>
        <v>#REF!</v>
      </c>
      <c r="J54" s="19"/>
      <c r="K54" s="20">
        <f>K56+K59</f>
        <v>80.699999999999989</v>
      </c>
      <c r="L54" s="20">
        <f>L56+L59</f>
        <v>84</v>
      </c>
      <c r="M54" s="20">
        <f>M56+M59</f>
        <v>87.4</v>
      </c>
    </row>
    <row r="55" spans="1:13" s="48" customFormat="1" ht="17.399999999999999" x14ac:dyDescent="0.25">
      <c r="A55" s="86" t="s">
        <v>104</v>
      </c>
      <c r="B55" s="87" t="s">
        <v>9</v>
      </c>
      <c r="C55" s="23" t="s">
        <v>105</v>
      </c>
      <c r="D55" s="95"/>
      <c r="E55" s="96"/>
      <c r="F55" s="104"/>
      <c r="G55" s="104"/>
      <c r="H55" s="104"/>
      <c r="I55" s="104"/>
      <c r="J55" s="105"/>
      <c r="K55" s="93">
        <f>K56</f>
        <v>10.1</v>
      </c>
      <c r="L55" s="93">
        <f>L56</f>
        <v>10.5</v>
      </c>
      <c r="M55" s="93">
        <f>M56</f>
        <v>10.9</v>
      </c>
    </row>
    <row r="56" spans="1:13" s="49" customFormat="1" ht="84" customHeight="1" x14ac:dyDescent="0.25">
      <c r="A56" s="62" t="s">
        <v>96</v>
      </c>
      <c r="B56" s="23" t="s">
        <v>9</v>
      </c>
      <c r="C56" s="23" t="s">
        <v>115</v>
      </c>
      <c r="D56" s="29"/>
      <c r="E56" s="33"/>
      <c r="F56" s="30"/>
      <c r="G56" s="30"/>
      <c r="H56" s="30"/>
      <c r="I56" s="30"/>
      <c r="J56" s="31">
        <v>32.700000000000003</v>
      </c>
      <c r="K56" s="28">
        <f>K58</f>
        <v>10.1</v>
      </c>
      <c r="L56" s="28">
        <f>L58</f>
        <v>10.5</v>
      </c>
      <c r="M56" s="28">
        <f>M58</f>
        <v>10.9</v>
      </c>
    </row>
    <row r="57" spans="1:13" s="49" customFormat="1" ht="31.2" x14ac:dyDescent="0.25">
      <c r="A57" s="35" t="s">
        <v>74</v>
      </c>
      <c r="B57" s="29" t="s">
        <v>9</v>
      </c>
      <c r="C57" s="29" t="s">
        <v>115</v>
      </c>
      <c r="D57" s="29" t="s">
        <v>48</v>
      </c>
      <c r="E57" s="33"/>
      <c r="F57" s="30"/>
      <c r="G57" s="30"/>
      <c r="H57" s="30"/>
      <c r="I57" s="30"/>
      <c r="J57" s="31"/>
      <c r="K57" s="32">
        <f>K58</f>
        <v>10.1</v>
      </c>
      <c r="L57" s="32">
        <f>L58</f>
        <v>10.5</v>
      </c>
      <c r="M57" s="32">
        <f>M58</f>
        <v>10.9</v>
      </c>
    </row>
    <row r="58" spans="1:13" s="49" customFormat="1" ht="31.2" x14ac:dyDescent="0.25">
      <c r="A58" s="35" t="s">
        <v>58</v>
      </c>
      <c r="B58" s="29" t="s">
        <v>9</v>
      </c>
      <c r="C58" s="29" t="s">
        <v>115</v>
      </c>
      <c r="D58" s="29" t="s">
        <v>57</v>
      </c>
      <c r="E58" s="33"/>
      <c r="F58" s="30"/>
      <c r="G58" s="30"/>
      <c r="H58" s="30"/>
      <c r="I58" s="30"/>
      <c r="J58" s="31"/>
      <c r="K58" s="32">
        <v>10.1</v>
      </c>
      <c r="L58" s="32">
        <v>10.5</v>
      </c>
      <c r="M58" s="32">
        <v>10.9</v>
      </c>
    </row>
    <row r="59" spans="1:13" s="49" customFormat="1" ht="69.599999999999994" x14ac:dyDescent="0.25">
      <c r="A59" s="56" t="s">
        <v>117</v>
      </c>
      <c r="B59" s="107" t="s">
        <v>9</v>
      </c>
      <c r="C59" s="107" t="s">
        <v>118</v>
      </c>
      <c r="D59" s="65"/>
      <c r="E59" s="29"/>
      <c r="F59" s="32"/>
      <c r="G59" s="32"/>
      <c r="H59" s="32"/>
      <c r="I59" s="32"/>
      <c r="J59" s="37"/>
      <c r="K59" s="28">
        <f>K62</f>
        <v>70.599999999999994</v>
      </c>
      <c r="L59" s="28">
        <f>L62</f>
        <v>73.5</v>
      </c>
      <c r="M59" s="28">
        <f>M62</f>
        <v>76.5</v>
      </c>
    </row>
    <row r="60" spans="1:13" s="49" customFormat="1" ht="90" x14ac:dyDescent="0.25">
      <c r="A60" s="106" t="s">
        <v>116</v>
      </c>
      <c r="B60" s="108" t="s">
        <v>9</v>
      </c>
      <c r="C60" s="63" t="s">
        <v>119</v>
      </c>
      <c r="D60" s="65"/>
      <c r="E60" s="29"/>
      <c r="F60" s="32"/>
      <c r="G60" s="32"/>
      <c r="H60" s="32"/>
      <c r="I60" s="32"/>
      <c r="J60" s="37"/>
      <c r="K60" s="32">
        <f t="shared" ref="K60:M61" si="1">K61</f>
        <v>70.599999999999994</v>
      </c>
      <c r="L60" s="32">
        <f t="shared" si="1"/>
        <v>73.5</v>
      </c>
      <c r="M60" s="32">
        <f t="shared" si="1"/>
        <v>76.5</v>
      </c>
    </row>
    <row r="61" spans="1:13" s="49" customFormat="1" ht="31.2" x14ac:dyDescent="0.25">
      <c r="A61" s="35" t="s">
        <v>74</v>
      </c>
      <c r="B61" s="63" t="s">
        <v>9</v>
      </c>
      <c r="C61" s="63" t="s">
        <v>119</v>
      </c>
      <c r="D61" s="65">
        <v>200</v>
      </c>
      <c r="E61" s="29"/>
      <c r="F61" s="32"/>
      <c r="G61" s="32"/>
      <c r="H61" s="32"/>
      <c r="I61" s="32"/>
      <c r="J61" s="37"/>
      <c r="K61" s="32">
        <f t="shared" si="1"/>
        <v>70.599999999999994</v>
      </c>
      <c r="L61" s="32">
        <f t="shared" si="1"/>
        <v>73.5</v>
      </c>
      <c r="M61" s="32">
        <f t="shared" si="1"/>
        <v>76.5</v>
      </c>
    </row>
    <row r="62" spans="1:13" s="49" customFormat="1" ht="31.2" x14ac:dyDescent="0.25">
      <c r="A62" s="35" t="s">
        <v>58</v>
      </c>
      <c r="B62" s="63" t="s">
        <v>9</v>
      </c>
      <c r="C62" s="63" t="s">
        <v>119</v>
      </c>
      <c r="D62" s="65">
        <v>240</v>
      </c>
      <c r="E62" s="29"/>
      <c r="F62" s="32"/>
      <c r="G62" s="32"/>
      <c r="H62" s="32"/>
      <c r="I62" s="32"/>
      <c r="J62" s="37"/>
      <c r="K62" s="32">
        <v>70.599999999999994</v>
      </c>
      <c r="L62" s="32">
        <v>73.5</v>
      </c>
      <c r="M62" s="32">
        <v>76.5</v>
      </c>
    </row>
    <row r="63" spans="1:13" s="48" customFormat="1" ht="34.799999999999997" x14ac:dyDescent="0.25">
      <c r="A63" s="14" t="s">
        <v>13</v>
      </c>
      <c r="B63" s="15" t="s">
        <v>14</v>
      </c>
      <c r="C63" s="15"/>
      <c r="D63" s="39"/>
      <c r="E63" s="39"/>
      <c r="F63" s="42"/>
      <c r="G63" s="40" t="e">
        <f t="shared" ref="G63:I64" si="2">G64</f>
        <v>#REF!</v>
      </c>
      <c r="H63" s="40" t="e">
        <f t="shared" si="2"/>
        <v>#REF!</v>
      </c>
      <c r="I63" s="40" t="e">
        <f t="shared" si="2"/>
        <v>#REF!</v>
      </c>
      <c r="J63" s="51"/>
      <c r="K63" s="20">
        <f t="shared" ref="K63:M64" si="3">K64</f>
        <v>32</v>
      </c>
      <c r="L63" s="20">
        <f t="shared" si="3"/>
        <v>33.299999999999997</v>
      </c>
      <c r="M63" s="20">
        <f t="shared" si="3"/>
        <v>34.6</v>
      </c>
    </row>
    <row r="64" spans="1:13" s="49" customFormat="1" ht="34.799999999999997" x14ac:dyDescent="0.25">
      <c r="A64" s="14" t="s">
        <v>85</v>
      </c>
      <c r="B64" s="15" t="s">
        <v>84</v>
      </c>
      <c r="C64" s="15"/>
      <c r="D64" s="39"/>
      <c r="E64" s="39"/>
      <c r="F64" s="42"/>
      <c r="G64" s="41" t="e">
        <f t="shared" si="2"/>
        <v>#REF!</v>
      </c>
      <c r="H64" s="41" t="e">
        <f t="shared" si="2"/>
        <v>#REF!</v>
      </c>
      <c r="I64" s="41" t="e">
        <f t="shared" si="2"/>
        <v>#REF!</v>
      </c>
      <c r="J64" s="46"/>
      <c r="K64" s="20">
        <f t="shared" si="3"/>
        <v>32</v>
      </c>
      <c r="L64" s="20">
        <f t="shared" si="3"/>
        <v>33.299999999999997</v>
      </c>
      <c r="M64" s="20">
        <f t="shared" si="3"/>
        <v>34.6</v>
      </c>
    </row>
    <row r="65" spans="1:13" s="49" customFormat="1" ht="174" x14ac:dyDescent="0.25">
      <c r="A65" s="22" t="s">
        <v>120</v>
      </c>
      <c r="B65" s="23" t="s">
        <v>84</v>
      </c>
      <c r="C65" s="23" t="s">
        <v>122</v>
      </c>
      <c r="D65" s="34"/>
      <c r="E65" s="34"/>
      <c r="F65" s="45">
        <v>740</v>
      </c>
      <c r="G65" s="23" t="e">
        <f>G68</f>
        <v>#REF!</v>
      </c>
      <c r="H65" s="23" t="e">
        <f>H68</f>
        <v>#REF!</v>
      </c>
      <c r="I65" s="23" t="e">
        <f>I68</f>
        <v>#REF!</v>
      </c>
      <c r="J65" s="52" t="s">
        <v>15</v>
      </c>
      <c r="K65" s="28">
        <f t="shared" ref="K65:M67" si="4">K66</f>
        <v>32</v>
      </c>
      <c r="L65" s="28">
        <f t="shared" si="4"/>
        <v>33.299999999999997</v>
      </c>
      <c r="M65" s="28">
        <f t="shared" si="4"/>
        <v>34.6</v>
      </c>
    </row>
    <row r="66" spans="1:13" s="49" customFormat="1" ht="31.2" x14ac:dyDescent="0.25">
      <c r="A66" s="35" t="s">
        <v>123</v>
      </c>
      <c r="B66" s="29" t="s">
        <v>84</v>
      </c>
      <c r="C66" s="29" t="s">
        <v>121</v>
      </c>
      <c r="D66" s="34"/>
      <c r="E66" s="34"/>
      <c r="F66" s="45"/>
      <c r="G66" s="109"/>
      <c r="H66" s="109"/>
      <c r="I66" s="109"/>
      <c r="J66" s="110"/>
      <c r="K66" s="32">
        <f t="shared" si="4"/>
        <v>32</v>
      </c>
      <c r="L66" s="32">
        <f t="shared" si="4"/>
        <v>33.299999999999997</v>
      </c>
      <c r="M66" s="32">
        <f t="shared" si="4"/>
        <v>34.6</v>
      </c>
    </row>
    <row r="67" spans="1:13" s="49" customFormat="1" ht="31.2" x14ac:dyDescent="0.25">
      <c r="A67" s="35" t="s">
        <v>74</v>
      </c>
      <c r="B67" s="29" t="s">
        <v>84</v>
      </c>
      <c r="C67" s="29" t="s">
        <v>121</v>
      </c>
      <c r="D67" s="29" t="s">
        <v>48</v>
      </c>
      <c r="E67" s="29"/>
      <c r="F67" s="36"/>
      <c r="G67" s="41" t="e">
        <f>#REF!</f>
        <v>#REF!</v>
      </c>
      <c r="H67" s="41" t="e">
        <f>#REF!</f>
        <v>#REF!</v>
      </c>
      <c r="I67" s="41" t="e">
        <f>#REF!</f>
        <v>#REF!</v>
      </c>
      <c r="J67" s="46"/>
      <c r="K67" s="32">
        <f t="shared" si="4"/>
        <v>32</v>
      </c>
      <c r="L67" s="32">
        <f t="shared" si="4"/>
        <v>33.299999999999997</v>
      </c>
      <c r="M67" s="32">
        <f t="shared" si="4"/>
        <v>34.6</v>
      </c>
    </row>
    <row r="68" spans="1:13" s="49" customFormat="1" ht="31.2" x14ac:dyDescent="0.25">
      <c r="A68" s="35" t="s">
        <v>58</v>
      </c>
      <c r="B68" s="29" t="s">
        <v>84</v>
      </c>
      <c r="C68" s="29" t="s">
        <v>121</v>
      </c>
      <c r="D68" s="29" t="s">
        <v>57</v>
      </c>
      <c r="E68" s="29"/>
      <c r="F68" s="36"/>
      <c r="G68" s="41" t="e">
        <f>#REF!</f>
        <v>#REF!</v>
      </c>
      <c r="H68" s="41" t="e">
        <f>#REF!</f>
        <v>#REF!</v>
      </c>
      <c r="I68" s="41" t="e">
        <f>#REF!</f>
        <v>#REF!</v>
      </c>
      <c r="J68" s="46"/>
      <c r="K68" s="32">
        <v>32</v>
      </c>
      <c r="L68" s="32">
        <v>33.299999999999997</v>
      </c>
      <c r="M68" s="32">
        <v>34.6</v>
      </c>
    </row>
    <row r="69" spans="1:13" s="49" customFormat="1" ht="17.399999999999999" x14ac:dyDescent="0.25">
      <c r="A69" s="14" t="s">
        <v>42</v>
      </c>
      <c r="B69" s="15" t="s">
        <v>43</v>
      </c>
      <c r="C69" s="15"/>
      <c r="D69" s="39"/>
      <c r="E69" s="39"/>
      <c r="F69" s="42"/>
      <c r="G69" s="42"/>
      <c r="H69" s="42"/>
      <c r="I69" s="42"/>
      <c r="J69" s="54"/>
      <c r="K69" s="20">
        <f>K70+K75</f>
        <v>359</v>
      </c>
      <c r="L69" s="20">
        <f>L70+L75</f>
        <v>374.8</v>
      </c>
      <c r="M69" s="20">
        <f>M70+M75</f>
        <v>389.6</v>
      </c>
    </row>
    <row r="70" spans="1:13" s="49" customFormat="1" ht="17.399999999999999" x14ac:dyDescent="0.25">
      <c r="A70" s="14" t="s">
        <v>44</v>
      </c>
      <c r="B70" s="15" t="s">
        <v>45</v>
      </c>
      <c r="C70" s="15"/>
      <c r="D70" s="39"/>
      <c r="E70" s="39"/>
      <c r="F70" s="42"/>
      <c r="G70" s="45"/>
      <c r="H70" s="45"/>
      <c r="I70" s="45"/>
      <c r="J70" s="53"/>
      <c r="K70" s="20">
        <f t="shared" ref="K70:M73" si="5">K71</f>
        <v>316</v>
      </c>
      <c r="L70" s="20">
        <f t="shared" si="5"/>
        <v>330</v>
      </c>
      <c r="M70" s="20">
        <f t="shared" si="5"/>
        <v>343</v>
      </c>
    </row>
    <row r="71" spans="1:13" s="49" customFormat="1" ht="149.25" customHeight="1" x14ac:dyDescent="0.25">
      <c r="A71" s="56" t="s">
        <v>124</v>
      </c>
      <c r="B71" s="23" t="s">
        <v>45</v>
      </c>
      <c r="C71" s="23" t="s">
        <v>126</v>
      </c>
      <c r="D71" s="29"/>
      <c r="E71" s="29"/>
      <c r="F71" s="30"/>
      <c r="G71" s="41"/>
      <c r="H71" s="41"/>
      <c r="I71" s="41"/>
      <c r="J71" s="46"/>
      <c r="K71" s="32">
        <f t="shared" ref="K71:M72" si="6">K72</f>
        <v>316</v>
      </c>
      <c r="L71" s="32">
        <f t="shared" si="6"/>
        <v>330</v>
      </c>
      <c r="M71" s="32">
        <f t="shared" si="6"/>
        <v>343</v>
      </c>
    </row>
    <row r="72" spans="1:13" s="49" customFormat="1" ht="55.5" customHeight="1" x14ac:dyDescent="0.25">
      <c r="A72" s="35" t="s">
        <v>127</v>
      </c>
      <c r="B72" s="29" t="s">
        <v>45</v>
      </c>
      <c r="C72" s="29" t="s">
        <v>125</v>
      </c>
      <c r="D72" s="29"/>
      <c r="E72" s="29"/>
      <c r="F72" s="30"/>
      <c r="G72" s="41"/>
      <c r="H72" s="41"/>
      <c r="I72" s="41"/>
      <c r="J72" s="46"/>
      <c r="K72" s="32">
        <f t="shared" si="6"/>
        <v>316</v>
      </c>
      <c r="L72" s="32">
        <f t="shared" si="6"/>
        <v>330</v>
      </c>
      <c r="M72" s="32">
        <f t="shared" si="6"/>
        <v>343</v>
      </c>
    </row>
    <row r="73" spans="1:13" s="49" customFormat="1" ht="31.5" customHeight="1" x14ac:dyDescent="0.25">
      <c r="A73" s="35" t="s">
        <v>74</v>
      </c>
      <c r="B73" s="29" t="s">
        <v>45</v>
      </c>
      <c r="C73" s="29" t="s">
        <v>125</v>
      </c>
      <c r="D73" s="29" t="s">
        <v>48</v>
      </c>
      <c r="E73" s="29"/>
      <c r="F73" s="30"/>
      <c r="G73" s="41"/>
      <c r="H73" s="41"/>
      <c r="I73" s="41"/>
      <c r="J73" s="46"/>
      <c r="K73" s="32">
        <f t="shared" si="5"/>
        <v>316</v>
      </c>
      <c r="L73" s="32">
        <f t="shared" si="5"/>
        <v>330</v>
      </c>
      <c r="M73" s="32">
        <f t="shared" si="5"/>
        <v>343</v>
      </c>
    </row>
    <row r="74" spans="1:13" s="49" customFormat="1" ht="31.5" customHeight="1" x14ac:dyDescent="0.25">
      <c r="A74" s="35" t="s">
        <v>58</v>
      </c>
      <c r="B74" s="29" t="s">
        <v>45</v>
      </c>
      <c r="C74" s="29" t="s">
        <v>125</v>
      </c>
      <c r="D74" s="29" t="s">
        <v>57</v>
      </c>
      <c r="E74" s="29"/>
      <c r="F74" s="30"/>
      <c r="G74" s="41"/>
      <c r="H74" s="41"/>
      <c r="I74" s="41"/>
      <c r="J74" s="46"/>
      <c r="K74" s="32">
        <v>316</v>
      </c>
      <c r="L74" s="32">
        <v>330</v>
      </c>
      <c r="M74" s="32">
        <v>343</v>
      </c>
    </row>
    <row r="75" spans="1:13" s="49" customFormat="1" ht="18.75" customHeight="1" x14ac:dyDescent="0.25">
      <c r="A75" s="14" t="s">
        <v>66</v>
      </c>
      <c r="B75" s="15" t="s">
        <v>67</v>
      </c>
      <c r="C75" s="15"/>
      <c r="D75" s="39"/>
      <c r="E75" s="39"/>
      <c r="F75" s="42"/>
      <c r="G75" s="45"/>
      <c r="H75" s="45"/>
      <c r="I75" s="45"/>
      <c r="J75" s="53"/>
      <c r="K75" s="20">
        <f t="shared" ref="K75:M78" si="7">K76</f>
        <v>43</v>
      </c>
      <c r="L75" s="20">
        <f t="shared" si="7"/>
        <v>44.8</v>
      </c>
      <c r="M75" s="20">
        <f t="shared" si="7"/>
        <v>46.6</v>
      </c>
    </row>
    <row r="76" spans="1:13" s="49" customFormat="1" ht="81.75" customHeight="1" x14ac:dyDescent="0.25">
      <c r="A76" s="62" t="s">
        <v>133</v>
      </c>
      <c r="B76" s="61" t="s">
        <v>67</v>
      </c>
      <c r="C76" s="61" t="s">
        <v>130</v>
      </c>
      <c r="D76" s="64"/>
      <c r="E76" s="34"/>
      <c r="F76" s="26">
        <v>100</v>
      </c>
      <c r="G76" s="26"/>
      <c r="H76" s="26"/>
      <c r="I76" s="26"/>
      <c r="J76" s="27">
        <v>70</v>
      </c>
      <c r="K76" s="28">
        <f t="shared" si="7"/>
        <v>43</v>
      </c>
      <c r="L76" s="28">
        <f t="shared" si="7"/>
        <v>44.8</v>
      </c>
      <c r="M76" s="28">
        <f t="shared" si="7"/>
        <v>46.6</v>
      </c>
    </row>
    <row r="77" spans="1:13" s="49" customFormat="1" ht="48" customHeight="1" x14ac:dyDescent="0.25">
      <c r="A77" s="35" t="s">
        <v>128</v>
      </c>
      <c r="B77" s="63" t="s">
        <v>67</v>
      </c>
      <c r="C77" s="63" t="s">
        <v>129</v>
      </c>
      <c r="D77" s="64"/>
      <c r="E77" s="34"/>
      <c r="F77" s="26"/>
      <c r="G77" s="26"/>
      <c r="H77" s="26"/>
      <c r="I77" s="26"/>
      <c r="J77" s="27"/>
      <c r="K77" s="32">
        <f t="shared" si="7"/>
        <v>43</v>
      </c>
      <c r="L77" s="32">
        <f t="shared" si="7"/>
        <v>44.8</v>
      </c>
      <c r="M77" s="32">
        <f t="shared" si="7"/>
        <v>46.6</v>
      </c>
    </row>
    <row r="78" spans="1:13" s="49" customFormat="1" ht="31.5" customHeight="1" x14ac:dyDescent="0.25">
      <c r="A78" s="35" t="s">
        <v>74</v>
      </c>
      <c r="B78" s="63" t="s">
        <v>67</v>
      </c>
      <c r="C78" s="63" t="s">
        <v>129</v>
      </c>
      <c r="D78" s="65">
        <v>200</v>
      </c>
      <c r="E78" s="29"/>
      <c r="F78" s="32"/>
      <c r="G78" s="32"/>
      <c r="H78" s="32"/>
      <c r="I78" s="32"/>
      <c r="J78" s="37"/>
      <c r="K78" s="32">
        <f t="shared" si="7"/>
        <v>43</v>
      </c>
      <c r="L78" s="32">
        <f t="shared" si="7"/>
        <v>44.8</v>
      </c>
      <c r="M78" s="32">
        <f t="shared" si="7"/>
        <v>46.6</v>
      </c>
    </row>
    <row r="79" spans="1:13" s="49" customFormat="1" ht="31.5" customHeight="1" x14ac:dyDescent="0.25">
      <c r="A79" s="35" t="s">
        <v>58</v>
      </c>
      <c r="B79" s="63" t="s">
        <v>67</v>
      </c>
      <c r="C79" s="63" t="s">
        <v>129</v>
      </c>
      <c r="D79" s="65">
        <v>240</v>
      </c>
      <c r="E79" s="29"/>
      <c r="F79" s="32"/>
      <c r="G79" s="32"/>
      <c r="H79" s="32"/>
      <c r="I79" s="32"/>
      <c r="J79" s="37"/>
      <c r="K79" s="32">
        <v>43</v>
      </c>
      <c r="L79" s="32">
        <v>44.8</v>
      </c>
      <c r="M79" s="32">
        <v>46.6</v>
      </c>
    </row>
    <row r="80" spans="1:13" s="48" customFormat="1" ht="17.399999999999999" x14ac:dyDescent="0.25">
      <c r="A80" s="14" t="s">
        <v>16</v>
      </c>
      <c r="B80" s="15" t="s">
        <v>17</v>
      </c>
      <c r="C80" s="15"/>
      <c r="D80" s="39"/>
      <c r="E80" s="39"/>
      <c r="F80" s="42"/>
      <c r="G80" s="42"/>
      <c r="H80" s="42" t="e">
        <f>#REF!+H81</f>
        <v>#REF!</v>
      </c>
      <c r="I80" s="42" t="e">
        <f>#REF!+I81</f>
        <v>#REF!</v>
      </c>
      <c r="J80" s="54"/>
      <c r="K80" s="20">
        <f t="shared" ref="K80:M81" si="8">K81</f>
        <v>45351.4</v>
      </c>
      <c r="L80" s="20">
        <f t="shared" si="8"/>
        <v>36725.5</v>
      </c>
      <c r="M80" s="20">
        <f t="shared" si="8"/>
        <v>26339.4</v>
      </c>
    </row>
    <row r="81" spans="1:13" s="49" customFormat="1" ht="17.399999999999999" x14ac:dyDescent="0.25">
      <c r="A81" s="14" t="s">
        <v>18</v>
      </c>
      <c r="B81" s="15" t="s">
        <v>19</v>
      </c>
      <c r="C81" s="15"/>
      <c r="D81" s="39"/>
      <c r="E81" s="39"/>
      <c r="F81" s="42"/>
      <c r="G81" s="45" t="e">
        <f>G83+#REF!+#REF!+#REF!+#REF!+#REF!</f>
        <v>#REF!</v>
      </c>
      <c r="H81" s="45" t="e">
        <f>H83+#REF!+#REF!+#REF!+#REF!+#REF!</f>
        <v>#REF!</v>
      </c>
      <c r="I81" s="45" t="e">
        <f>I83+#REF!+#REF!+#REF!+#REF!+#REF!</f>
        <v>#REF!</v>
      </c>
      <c r="J81" s="53"/>
      <c r="K81" s="20">
        <f t="shared" si="8"/>
        <v>45351.4</v>
      </c>
      <c r="L81" s="20">
        <f t="shared" si="8"/>
        <v>36725.5</v>
      </c>
      <c r="M81" s="20">
        <f t="shared" si="8"/>
        <v>26339.4</v>
      </c>
    </row>
    <row r="82" spans="1:13" s="49" customFormat="1" ht="42" customHeight="1" x14ac:dyDescent="0.25">
      <c r="A82" s="86" t="s">
        <v>134</v>
      </c>
      <c r="B82" s="87" t="s">
        <v>19</v>
      </c>
      <c r="C82" s="87" t="s">
        <v>135</v>
      </c>
      <c r="D82" s="96"/>
      <c r="E82" s="96"/>
      <c r="F82" s="104"/>
      <c r="G82" s="111"/>
      <c r="H82" s="111"/>
      <c r="I82" s="111"/>
      <c r="J82" s="112"/>
      <c r="K82" s="93">
        <f>K83+K86</f>
        <v>45351.4</v>
      </c>
      <c r="L82" s="93">
        <f>L83+L86</f>
        <v>36725.5</v>
      </c>
      <c r="M82" s="93">
        <f>M83+M86</f>
        <v>26339.4</v>
      </c>
    </row>
    <row r="83" spans="1:13" s="49" customFormat="1" ht="47.25" customHeight="1" x14ac:dyDescent="0.25">
      <c r="A83" s="113" t="s">
        <v>136</v>
      </c>
      <c r="B83" s="29" t="s">
        <v>19</v>
      </c>
      <c r="C83" s="29" t="s">
        <v>77</v>
      </c>
      <c r="D83" s="35"/>
      <c r="E83" s="35"/>
      <c r="F83" s="35">
        <v>1296</v>
      </c>
      <c r="G83" s="35" t="e">
        <f>#REF!</f>
        <v>#REF!</v>
      </c>
      <c r="H83" s="35" t="e">
        <f>#REF!</f>
        <v>#REF!</v>
      </c>
      <c r="I83" s="35" t="e">
        <f>#REF!</f>
        <v>#REF!</v>
      </c>
      <c r="J83" s="35">
        <v>2072</v>
      </c>
      <c r="K83" s="32">
        <f t="shared" ref="K83:M84" si="9">K84</f>
        <v>15876.7</v>
      </c>
      <c r="L83" s="32">
        <f t="shared" si="9"/>
        <v>11712.5</v>
      </c>
      <c r="M83" s="32">
        <f t="shared" si="9"/>
        <v>8400.2000000000007</v>
      </c>
    </row>
    <row r="84" spans="1:13" s="49" customFormat="1" ht="31.2" x14ac:dyDescent="0.25">
      <c r="A84" s="35" t="s">
        <v>74</v>
      </c>
      <c r="B84" s="29" t="s">
        <v>19</v>
      </c>
      <c r="C84" s="29" t="s">
        <v>77</v>
      </c>
      <c r="D84" s="29" t="s">
        <v>48</v>
      </c>
      <c r="E84" s="29"/>
      <c r="F84" s="36"/>
      <c r="G84" s="36"/>
      <c r="H84" s="44"/>
      <c r="I84" s="44"/>
      <c r="J84" s="55"/>
      <c r="K84" s="32">
        <f t="shared" si="9"/>
        <v>15876.7</v>
      </c>
      <c r="L84" s="32">
        <f t="shared" si="9"/>
        <v>11712.5</v>
      </c>
      <c r="M84" s="32">
        <f t="shared" si="9"/>
        <v>8400.2000000000007</v>
      </c>
    </row>
    <row r="85" spans="1:13" s="49" customFormat="1" ht="31.2" x14ac:dyDescent="0.25">
      <c r="A85" s="35" t="s">
        <v>58</v>
      </c>
      <c r="B85" s="29" t="s">
        <v>19</v>
      </c>
      <c r="C85" s="29" t="s">
        <v>77</v>
      </c>
      <c r="D85" s="29" t="s">
        <v>57</v>
      </c>
      <c r="E85" s="29"/>
      <c r="F85" s="36"/>
      <c r="G85" s="36"/>
      <c r="H85" s="44"/>
      <c r="I85" s="44"/>
      <c r="J85" s="55"/>
      <c r="K85" s="32">
        <v>15876.7</v>
      </c>
      <c r="L85" s="32">
        <v>11712.5</v>
      </c>
      <c r="M85" s="32">
        <v>8400.2000000000007</v>
      </c>
    </row>
    <row r="86" spans="1:13" s="49" customFormat="1" ht="33.75" customHeight="1" x14ac:dyDescent="0.25">
      <c r="A86" s="113" t="s">
        <v>137</v>
      </c>
      <c r="B86" s="29" t="s">
        <v>19</v>
      </c>
      <c r="C86" s="29" t="s">
        <v>138</v>
      </c>
      <c r="D86" s="29"/>
      <c r="E86" s="29"/>
      <c r="F86" s="36"/>
      <c r="G86" s="36"/>
      <c r="H86" s="44"/>
      <c r="I86" s="44"/>
      <c r="J86" s="55"/>
      <c r="K86" s="32">
        <f t="shared" ref="K86:M87" si="10">K87</f>
        <v>29474.7</v>
      </c>
      <c r="L86" s="32">
        <f t="shared" si="10"/>
        <v>25013</v>
      </c>
      <c r="M86" s="32">
        <f t="shared" si="10"/>
        <v>17939.2</v>
      </c>
    </row>
    <row r="87" spans="1:13" s="49" customFormat="1" ht="29.25" customHeight="1" x14ac:dyDescent="0.25">
      <c r="A87" s="35" t="s">
        <v>74</v>
      </c>
      <c r="B87" s="29" t="s">
        <v>19</v>
      </c>
      <c r="C87" s="29" t="s">
        <v>138</v>
      </c>
      <c r="D87" s="29" t="s">
        <v>48</v>
      </c>
      <c r="E87" s="29"/>
      <c r="F87" s="36"/>
      <c r="G87" s="36"/>
      <c r="H87" s="44"/>
      <c r="I87" s="44"/>
      <c r="J87" s="55"/>
      <c r="K87" s="32">
        <f t="shared" si="10"/>
        <v>29474.7</v>
      </c>
      <c r="L87" s="32">
        <f t="shared" si="10"/>
        <v>25013</v>
      </c>
      <c r="M87" s="32">
        <f t="shared" si="10"/>
        <v>17939.2</v>
      </c>
    </row>
    <row r="88" spans="1:13" s="49" customFormat="1" ht="31.2" x14ac:dyDescent="0.25">
      <c r="A88" s="35" t="s">
        <v>58</v>
      </c>
      <c r="B88" s="29" t="s">
        <v>19</v>
      </c>
      <c r="C88" s="29" t="s">
        <v>138</v>
      </c>
      <c r="D88" s="29" t="s">
        <v>57</v>
      </c>
      <c r="E88" s="29"/>
      <c r="F88" s="36"/>
      <c r="G88" s="36"/>
      <c r="H88" s="44"/>
      <c r="I88" s="44"/>
      <c r="J88" s="55"/>
      <c r="K88" s="32">
        <v>29474.7</v>
      </c>
      <c r="L88" s="32">
        <v>25013</v>
      </c>
      <c r="M88" s="32">
        <v>17939.2</v>
      </c>
    </row>
    <row r="89" spans="1:13" s="21" customFormat="1" ht="25.2" customHeight="1" x14ac:dyDescent="0.25">
      <c r="A89" s="14" t="s">
        <v>20</v>
      </c>
      <c r="B89" s="15" t="s">
        <v>21</v>
      </c>
      <c r="C89" s="15"/>
      <c r="D89" s="39"/>
      <c r="E89" s="39"/>
      <c r="F89" s="13"/>
      <c r="G89" s="13" t="e">
        <f>#REF!</f>
        <v>#REF!</v>
      </c>
      <c r="H89" s="13" t="e">
        <f>#REF!</f>
        <v>#REF!</v>
      </c>
      <c r="I89" s="13" t="e">
        <f>#REF!</f>
        <v>#REF!</v>
      </c>
      <c r="J89" s="19"/>
      <c r="K89" s="20">
        <f>K90+K95</f>
        <v>832.19999999999993</v>
      </c>
      <c r="L89" s="20">
        <f>L90+L95</f>
        <v>866.5</v>
      </c>
      <c r="M89" s="20">
        <f>M90+M95</f>
        <v>901.8</v>
      </c>
    </row>
    <row r="90" spans="1:13" s="21" customFormat="1" ht="41.25" customHeight="1" x14ac:dyDescent="0.25">
      <c r="A90" s="14" t="s">
        <v>40</v>
      </c>
      <c r="B90" s="15" t="s">
        <v>41</v>
      </c>
      <c r="C90" s="15"/>
      <c r="D90" s="39"/>
      <c r="E90" s="39"/>
      <c r="F90" s="13"/>
      <c r="G90" s="13"/>
      <c r="H90" s="13"/>
      <c r="I90" s="13"/>
      <c r="J90" s="19"/>
      <c r="K90" s="20">
        <f>K91</f>
        <v>43</v>
      </c>
      <c r="L90" s="20">
        <f>L91</f>
        <v>45</v>
      </c>
      <c r="M90" s="20">
        <f>M91</f>
        <v>47</v>
      </c>
    </row>
    <row r="91" spans="1:13" s="21" customFormat="1" ht="141" customHeight="1" x14ac:dyDescent="0.25">
      <c r="A91" s="85" t="s">
        <v>139</v>
      </c>
      <c r="B91" s="23" t="s">
        <v>41</v>
      </c>
      <c r="C91" s="23" t="s">
        <v>132</v>
      </c>
      <c r="D91" s="34"/>
      <c r="E91" s="50"/>
      <c r="F91" s="45"/>
      <c r="G91" s="41"/>
      <c r="H91" s="41"/>
      <c r="I91" s="41"/>
      <c r="J91" s="46"/>
      <c r="K91" s="28">
        <f>K94</f>
        <v>43</v>
      </c>
      <c r="L91" s="28">
        <f>L94</f>
        <v>45</v>
      </c>
      <c r="M91" s="28">
        <f>M94</f>
        <v>47</v>
      </c>
    </row>
    <row r="92" spans="1:13" s="21" customFormat="1" ht="88.5" customHeight="1" x14ac:dyDescent="0.25">
      <c r="A92" s="113" t="s">
        <v>140</v>
      </c>
      <c r="B92" s="114" t="s">
        <v>41</v>
      </c>
      <c r="C92" s="29" t="s">
        <v>141</v>
      </c>
      <c r="D92" s="34"/>
      <c r="E92" s="50"/>
      <c r="F92" s="45"/>
      <c r="G92" s="41"/>
      <c r="H92" s="41"/>
      <c r="I92" s="41"/>
      <c r="J92" s="46"/>
      <c r="K92" s="32">
        <f t="shared" ref="K92:M93" si="11">K93</f>
        <v>43</v>
      </c>
      <c r="L92" s="32">
        <f t="shared" si="11"/>
        <v>45</v>
      </c>
      <c r="M92" s="32">
        <f t="shared" si="11"/>
        <v>47</v>
      </c>
    </row>
    <row r="93" spans="1:13" s="21" customFormat="1" ht="32.25" customHeight="1" x14ac:dyDescent="0.25">
      <c r="A93" s="35" t="s">
        <v>74</v>
      </c>
      <c r="B93" s="29" t="s">
        <v>41</v>
      </c>
      <c r="C93" s="29" t="s">
        <v>141</v>
      </c>
      <c r="D93" s="29" t="s">
        <v>48</v>
      </c>
      <c r="E93" s="33"/>
      <c r="F93" s="36"/>
      <c r="G93" s="30"/>
      <c r="H93" s="30"/>
      <c r="I93" s="30"/>
      <c r="J93" s="31"/>
      <c r="K93" s="32">
        <f t="shared" si="11"/>
        <v>43</v>
      </c>
      <c r="L93" s="32">
        <f t="shared" si="11"/>
        <v>45</v>
      </c>
      <c r="M93" s="32">
        <f t="shared" si="11"/>
        <v>47</v>
      </c>
    </row>
    <row r="94" spans="1:13" s="21" customFormat="1" ht="30.75" customHeight="1" x14ac:dyDescent="0.25">
      <c r="A94" s="35" t="s">
        <v>58</v>
      </c>
      <c r="B94" s="29" t="s">
        <v>41</v>
      </c>
      <c r="C94" s="29" t="s">
        <v>141</v>
      </c>
      <c r="D94" s="29" t="s">
        <v>57</v>
      </c>
      <c r="E94" s="33"/>
      <c r="F94" s="36"/>
      <c r="G94" s="30"/>
      <c r="H94" s="30"/>
      <c r="I94" s="30"/>
      <c r="J94" s="31"/>
      <c r="K94" s="32">
        <v>43</v>
      </c>
      <c r="L94" s="32">
        <v>45</v>
      </c>
      <c r="M94" s="32">
        <v>47</v>
      </c>
    </row>
    <row r="95" spans="1:13" ht="17.399999999999999" x14ac:dyDescent="0.25">
      <c r="A95" s="14" t="s">
        <v>64</v>
      </c>
      <c r="B95" s="15" t="s">
        <v>63</v>
      </c>
      <c r="C95" s="14"/>
      <c r="D95" s="14"/>
      <c r="E95" s="14"/>
      <c r="F95" s="14"/>
      <c r="G95" s="14"/>
      <c r="H95" s="14"/>
      <c r="I95" s="14"/>
      <c r="J95" s="14"/>
      <c r="K95" s="20">
        <f>K96+K100+K108+K112+K104</f>
        <v>789.19999999999993</v>
      </c>
      <c r="L95" s="20">
        <f>L96+L100+L108+L112+L104</f>
        <v>821.5</v>
      </c>
      <c r="M95" s="20">
        <f>M96+M100+M108+M112+M104</f>
        <v>854.8</v>
      </c>
    </row>
    <row r="96" spans="1:13" ht="46.8" x14ac:dyDescent="0.25">
      <c r="A96" s="85" t="s">
        <v>145</v>
      </c>
      <c r="B96" s="23" t="s">
        <v>63</v>
      </c>
      <c r="C96" s="23" t="s">
        <v>143</v>
      </c>
      <c r="D96" s="23"/>
      <c r="E96" s="23"/>
      <c r="F96" s="45"/>
      <c r="G96" s="45"/>
      <c r="H96" s="45"/>
      <c r="I96" s="45"/>
      <c r="J96" s="53"/>
      <c r="K96" s="28">
        <f t="shared" ref="K96:M98" si="12">K97</f>
        <v>25.5</v>
      </c>
      <c r="L96" s="28">
        <f t="shared" si="12"/>
        <v>26.6</v>
      </c>
      <c r="M96" s="28">
        <f t="shared" si="12"/>
        <v>27.7</v>
      </c>
    </row>
    <row r="97" spans="1:13" ht="30.75" customHeight="1" x14ac:dyDescent="0.25">
      <c r="A97" s="70" t="s">
        <v>142</v>
      </c>
      <c r="B97" s="29" t="s">
        <v>63</v>
      </c>
      <c r="C97" s="29" t="s">
        <v>144</v>
      </c>
      <c r="D97" s="23"/>
      <c r="E97" s="23"/>
      <c r="F97" s="45"/>
      <c r="G97" s="45"/>
      <c r="H97" s="45"/>
      <c r="I97" s="45"/>
      <c r="J97" s="53"/>
      <c r="K97" s="32">
        <f t="shared" si="12"/>
        <v>25.5</v>
      </c>
      <c r="L97" s="32">
        <f t="shared" si="12"/>
        <v>26.6</v>
      </c>
      <c r="M97" s="32">
        <f t="shared" si="12"/>
        <v>27.7</v>
      </c>
    </row>
    <row r="98" spans="1:13" ht="31.2" x14ac:dyDescent="0.25">
      <c r="A98" s="35" t="s">
        <v>74</v>
      </c>
      <c r="B98" s="29" t="s">
        <v>63</v>
      </c>
      <c r="C98" s="29" t="s">
        <v>144</v>
      </c>
      <c r="D98" s="29" t="s">
        <v>48</v>
      </c>
      <c r="E98" s="29"/>
      <c r="F98" s="30"/>
      <c r="G98" s="41"/>
      <c r="H98" s="41"/>
      <c r="I98" s="41"/>
      <c r="J98" s="46"/>
      <c r="K98" s="32">
        <f t="shared" si="12"/>
        <v>25.5</v>
      </c>
      <c r="L98" s="32">
        <f t="shared" si="12"/>
        <v>26.6</v>
      </c>
      <c r="M98" s="32">
        <f t="shared" si="12"/>
        <v>27.7</v>
      </c>
    </row>
    <row r="99" spans="1:13" ht="31.2" x14ac:dyDescent="0.25">
      <c r="A99" s="35" t="s">
        <v>58</v>
      </c>
      <c r="B99" s="29" t="s">
        <v>63</v>
      </c>
      <c r="C99" s="29" t="s">
        <v>144</v>
      </c>
      <c r="D99" s="29" t="s">
        <v>57</v>
      </c>
      <c r="E99" s="29"/>
      <c r="F99" s="30"/>
      <c r="G99" s="41"/>
      <c r="H99" s="41"/>
      <c r="I99" s="41"/>
      <c r="J99" s="46"/>
      <c r="K99" s="32">
        <v>25.5</v>
      </c>
      <c r="L99" s="32">
        <v>26.6</v>
      </c>
      <c r="M99" s="32">
        <v>27.7</v>
      </c>
    </row>
    <row r="100" spans="1:13" ht="83.25" customHeight="1" x14ac:dyDescent="0.25">
      <c r="A100" s="125" t="s">
        <v>146</v>
      </c>
      <c r="B100" s="23" t="s">
        <v>63</v>
      </c>
      <c r="C100" s="23" t="s">
        <v>147</v>
      </c>
      <c r="D100" s="29"/>
      <c r="E100" s="29"/>
      <c r="F100" s="30"/>
      <c r="G100" s="41"/>
      <c r="H100" s="41"/>
      <c r="I100" s="41"/>
      <c r="J100" s="46"/>
      <c r="K100" s="28">
        <f>K102</f>
        <v>35.299999999999997</v>
      </c>
      <c r="L100" s="28">
        <f>L102</f>
        <v>36.799999999999997</v>
      </c>
      <c r="M100" s="28">
        <f>M102</f>
        <v>38.299999999999997</v>
      </c>
    </row>
    <row r="101" spans="1:13" ht="63.75" customHeight="1" x14ac:dyDescent="0.25">
      <c r="A101" s="77" t="s">
        <v>149</v>
      </c>
      <c r="B101" s="114" t="s">
        <v>63</v>
      </c>
      <c r="C101" s="29" t="s">
        <v>148</v>
      </c>
      <c r="D101" s="29"/>
      <c r="E101" s="29"/>
      <c r="F101" s="30"/>
      <c r="G101" s="41"/>
      <c r="H101" s="41"/>
      <c r="I101" s="41"/>
      <c r="J101" s="46"/>
      <c r="K101" s="32">
        <f t="shared" ref="K101:M102" si="13">K102</f>
        <v>35.299999999999997</v>
      </c>
      <c r="L101" s="32">
        <f t="shared" si="13"/>
        <v>36.799999999999997</v>
      </c>
      <c r="M101" s="32">
        <f t="shared" si="13"/>
        <v>38.299999999999997</v>
      </c>
    </row>
    <row r="102" spans="1:13" ht="31.2" x14ac:dyDescent="0.25">
      <c r="A102" s="35" t="s">
        <v>74</v>
      </c>
      <c r="B102" s="29" t="s">
        <v>63</v>
      </c>
      <c r="C102" s="29" t="s">
        <v>148</v>
      </c>
      <c r="D102" s="29" t="s">
        <v>48</v>
      </c>
      <c r="E102" s="29"/>
      <c r="F102" s="30"/>
      <c r="G102" s="41"/>
      <c r="H102" s="41"/>
      <c r="I102" s="41"/>
      <c r="J102" s="46"/>
      <c r="K102" s="32">
        <f t="shared" si="13"/>
        <v>35.299999999999997</v>
      </c>
      <c r="L102" s="32">
        <f t="shared" si="13"/>
        <v>36.799999999999997</v>
      </c>
      <c r="M102" s="32">
        <f t="shared" si="13"/>
        <v>38.299999999999997</v>
      </c>
    </row>
    <row r="103" spans="1:13" ht="31.2" x14ac:dyDescent="0.25">
      <c r="A103" s="35" t="s">
        <v>58</v>
      </c>
      <c r="B103" s="29" t="s">
        <v>63</v>
      </c>
      <c r="C103" s="29" t="s">
        <v>148</v>
      </c>
      <c r="D103" s="29" t="s">
        <v>57</v>
      </c>
      <c r="E103" s="29"/>
      <c r="F103" s="30"/>
      <c r="G103" s="41"/>
      <c r="H103" s="41"/>
      <c r="I103" s="41"/>
      <c r="J103" s="46"/>
      <c r="K103" s="32">
        <v>35.299999999999997</v>
      </c>
      <c r="L103" s="32">
        <v>36.799999999999997</v>
      </c>
      <c r="M103" s="32">
        <v>38.299999999999997</v>
      </c>
    </row>
    <row r="104" spans="1:13" ht="109.2" x14ac:dyDescent="0.25">
      <c r="A104" s="124" t="s">
        <v>150</v>
      </c>
      <c r="B104" s="23" t="s">
        <v>63</v>
      </c>
      <c r="C104" s="126" t="s">
        <v>152</v>
      </c>
      <c r="D104" s="117"/>
      <c r="E104" s="117"/>
      <c r="F104" s="118"/>
      <c r="G104" s="118"/>
      <c r="H104" s="118"/>
      <c r="I104" s="118"/>
      <c r="J104" s="119"/>
      <c r="K104" s="120">
        <f>K106</f>
        <v>30.5</v>
      </c>
      <c r="L104" s="120">
        <f>L106</f>
        <v>31</v>
      </c>
      <c r="M104" s="120">
        <f>M106</f>
        <v>32</v>
      </c>
    </row>
    <row r="105" spans="1:13" ht="78" x14ac:dyDescent="0.25">
      <c r="A105" s="115" t="s">
        <v>151</v>
      </c>
      <c r="B105" s="29" t="s">
        <v>63</v>
      </c>
      <c r="C105" s="121" t="s">
        <v>153</v>
      </c>
      <c r="D105" s="121"/>
      <c r="E105" s="121"/>
      <c r="F105" s="122"/>
      <c r="G105" s="118"/>
      <c r="H105" s="118"/>
      <c r="I105" s="118"/>
      <c r="J105" s="119"/>
      <c r="K105" s="123">
        <f t="shared" ref="K105:M106" si="14">K106</f>
        <v>30.5</v>
      </c>
      <c r="L105" s="123">
        <f t="shared" si="14"/>
        <v>31</v>
      </c>
      <c r="M105" s="123">
        <f t="shared" si="14"/>
        <v>32</v>
      </c>
    </row>
    <row r="106" spans="1:13" ht="31.2" x14ac:dyDescent="0.25">
      <c r="A106" s="116" t="s">
        <v>74</v>
      </c>
      <c r="B106" s="29" t="s">
        <v>63</v>
      </c>
      <c r="C106" s="121" t="s">
        <v>153</v>
      </c>
      <c r="D106" s="121" t="s">
        <v>48</v>
      </c>
      <c r="E106" s="121"/>
      <c r="F106" s="122"/>
      <c r="G106" s="118"/>
      <c r="H106" s="118"/>
      <c r="I106" s="118"/>
      <c r="J106" s="119"/>
      <c r="K106" s="123">
        <f t="shared" si="14"/>
        <v>30.5</v>
      </c>
      <c r="L106" s="123">
        <f t="shared" si="14"/>
        <v>31</v>
      </c>
      <c r="M106" s="123">
        <f t="shared" si="14"/>
        <v>32</v>
      </c>
    </row>
    <row r="107" spans="1:13" ht="31.2" x14ac:dyDescent="0.25">
      <c r="A107" s="116" t="s">
        <v>58</v>
      </c>
      <c r="B107" s="29" t="s">
        <v>63</v>
      </c>
      <c r="C107" s="121" t="s">
        <v>153</v>
      </c>
      <c r="D107" s="121" t="s">
        <v>57</v>
      </c>
      <c r="E107" s="121"/>
      <c r="F107" s="122"/>
      <c r="G107" s="118"/>
      <c r="H107" s="118"/>
      <c r="I107" s="118"/>
      <c r="J107" s="119"/>
      <c r="K107" s="123">
        <v>30.5</v>
      </c>
      <c r="L107" s="123">
        <v>31</v>
      </c>
      <c r="M107" s="123">
        <v>32</v>
      </c>
    </row>
    <row r="108" spans="1:13" ht="37.5" customHeight="1" x14ac:dyDescent="0.25">
      <c r="A108" s="84" t="s">
        <v>156</v>
      </c>
      <c r="B108" s="23" t="s">
        <v>63</v>
      </c>
      <c r="C108" s="23" t="s">
        <v>131</v>
      </c>
      <c r="D108" s="34"/>
      <c r="E108" s="25"/>
      <c r="F108" s="45"/>
      <c r="G108" s="41"/>
      <c r="H108" s="41"/>
      <c r="I108" s="41"/>
      <c r="J108" s="46"/>
      <c r="K108" s="28">
        <f>K110</f>
        <v>671.6</v>
      </c>
      <c r="L108" s="28">
        <f>L110</f>
        <v>699.7</v>
      </c>
      <c r="M108" s="28">
        <f>M110</f>
        <v>728.3</v>
      </c>
    </row>
    <row r="109" spans="1:13" ht="39.75" customHeight="1" x14ac:dyDescent="0.25">
      <c r="A109" s="35" t="s">
        <v>154</v>
      </c>
      <c r="B109" s="29" t="s">
        <v>63</v>
      </c>
      <c r="C109" s="121" t="s">
        <v>155</v>
      </c>
      <c r="D109" s="34"/>
      <c r="E109" s="25"/>
      <c r="F109" s="45"/>
      <c r="G109" s="41"/>
      <c r="H109" s="41"/>
      <c r="I109" s="41"/>
      <c r="J109" s="46"/>
      <c r="K109" s="28">
        <f t="shared" ref="K109:M110" si="15">K110</f>
        <v>671.6</v>
      </c>
      <c r="L109" s="28">
        <f t="shared" si="15"/>
        <v>699.7</v>
      </c>
      <c r="M109" s="28">
        <f t="shared" si="15"/>
        <v>728.3</v>
      </c>
    </row>
    <row r="110" spans="1:13" ht="31.2" x14ac:dyDescent="0.25">
      <c r="A110" s="35" t="s">
        <v>74</v>
      </c>
      <c r="B110" s="29" t="s">
        <v>63</v>
      </c>
      <c r="C110" s="121" t="s">
        <v>155</v>
      </c>
      <c r="D110" s="29" t="s">
        <v>48</v>
      </c>
      <c r="E110" s="33"/>
      <c r="F110" s="36"/>
      <c r="G110" s="30"/>
      <c r="H110" s="30"/>
      <c r="I110" s="30"/>
      <c r="J110" s="31"/>
      <c r="K110" s="32">
        <f t="shared" si="15"/>
        <v>671.6</v>
      </c>
      <c r="L110" s="32">
        <f t="shared" si="15"/>
        <v>699.7</v>
      </c>
      <c r="M110" s="32">
        <f t="shared" si="15"/>
        <v>728.3</v>
      </c>
    </row>
    <row r="111" spans="1:13" ht="31.2" x14ac:dyDescent="0.25">
      <c r="A111" s="35" t="s">
        <v>58</v>
      </c>
      <c r="B111" s="29" t="s">
        <v>63</v>
      </c>
      <c r="C111" s="121" t="s">
        <v>155</v>
      </c>
      <c r="D111" s="29" t="s">
        <v>57</v>
      </c>
      <c r="E111" s="33"/>
      <c r="F111" s="36"/>
      <c r="G111" s="30"/>
      <c r="H111" s="30"/>
      <c r="I111" s="30"/>
      <c r="J111" s="31"/>
      <c r="K111" s="32">
        <v>671.6</v>
      </c>
      <c r="L111" s="32">
        <v>699.7</v>
      </c>
      <c r="M111" s="32">
        <v>728.3</v>
      </c>
    </row>
    <row r="112" spans="1:13" ht="46.8" x14ac:dyDescent="0.25">
      <c r="A112" s="35" t="s">
        <v>157</v>
      </c>
      <c r="B112" s="23" t="s">
        <v>63</v>
      </c>
      <c r="C112" s="23" t="s">
        <v>159</v>
      </c>
      <c r="D112" s="29"/>
      <c r="E112" s="33"/>
      <c r="F112" s="36"/>
      <c r="G112" s="30"/>
      <c r="H112" s="30"/>
      <c r="I112" s="30"/>
      <c r="J112" s="31"/>
      <c r="K112" s="28">
        <f>K113</f>
        <v>26.3</v>
      </c>
      <c r="L112" s="28">
        <f>L113</f>
        <v>27.4</v>
      </c>
      <c r="M112" s="28">
        <f>M113</f>
        <v>28.5</v>
      </c>
    </row>
    <row r="113" spans="1:13" ht="49.5" customHeight="1" x14ac:dyDescent="0.25">
      <c r="A113" s="35" t="s">
        <v>158</v>
      </c>
      <c r="B113" s="29" t="s">
        <v>63</v>
      </c>
      <c r="C113" s="29" t="s">
        <v>160</v>
      </c>
      <c r="D113" s="29"/>
      <c r="E113" s="33"/>
      <c r="F113" s="36"/>
      <c r="G113" s="30"/>
      <c r="H113" s="30"/>
      <c r="I113" s="30"/>
      <c r="J113" s="31"/>
      <c r="K113" s="28">
        <v>26.3</v>
      </c>
      <c r="L113" s="28">
        <f>L114</f>
        <v>27.4</v>
      </c>
      <c r="M113" s="28">
        <f>M114</f>
        <v>28.5</v>
      </c>
    </row>
    <row r="114" spans="1:13" ht="31.2" x14ac:dyDescent="0.25">
      <c r="A114" s="35" t="s">
        <v>74</v>
      </c>
      <c r="B114" s="29" t="s">
        <v>63</v>
      </c>
      <c r="C114" s="29" t="s">
        <v>160</v>
      </c>
      <c r="D114" s="29" t="s">
        <v>48</v>
      </c>
      <c r="E114" s="33"/>
      <c r="F114" s="36"/>
      <c r="G114" s="30"/>
      <c r="H114" s="30"/>
      <c r="I114" s="30"/>
      <c r="J114" s="31"/>
      <c r="K114" s="32">
        <f>K115</f>
        <v>26.3</v>
      </c>
      <c r="L114" s="32">
        <f>L115</f>
        <v>27.4</v>
      </c>
      <c r="M114" s="32">
        <f>M115</f>
        <v>28.5</v>
      </c>
    </row>
    <row r="115" spans="1:13" ht="31.2" x14ac:dyDescent="0.25">
      <c r="A115" s="35" t="s">
        <v>58</v>
      </c>
      <c r="B115" s="29" t="s">
        <v>63</v>
      </c>
      <c r="C115" s="29" t="s">
        <v>160</v>
      </c>
      <c r="D115" s="29" t="s">
        <v>57</v>
      </c>
      <c r="E115" s="33"/>
      <c r="F115" s="36"/>
      <c r="G115" s="30"/>
      <c r="H115" s="30"/>
      <c r="I115" s="30"/>
      <c r="J115" s="31"/>
      <c r="K115" s="32">
        <v>26.3</v>
      </c>
      <c r="L115" s="32">
        <v>27.4</v>
      </c>
      <c r="M115" s="32">
        <v>28.5</v>
      </c>
    </row>
    <row r="116" spans="1:13" s="21" customFormat="1" ht="18" x14ac:dyDescent="0.25">
      <c r="A116" s="14" t="s">
        <v>22</v>
      </c>
      <c r="B116" s="15" t="s">
        <v>23</v>
      </c>
      <c r="C116" s="15"/>
      <c r="D116" s="39"/>
      <c r="E116" s="43"/>
      <c r="F116" s="12"/>
      <c r="G116" s="42"/>
      <c r="H116" s="13"/>
      <c r="I116" s="13"/>
      <c r="J116" s="19"/>
      <c r="K116" s="20">
        <f>K117</f>
        <v>6266.1</v>
      </c>
      <c r="L116" s="20">
        <f>L117</f>
        <v>6533.3</v>
      </c>
      <c r="M116" s="20">
        <f>M117</f>
        <v>6804.7</v>
      </c>
    </row>
    <row r="117" spans="1:13" s="21" customFormat="1" ht="17.399999999999999" x14ac:dyDescent="0.25">
      <c r="A117" s="14" t="s">
        <v>24</v>
      </c>
      <c r="B117" s="15" t="s">
        <v>25</v>
      </c>
      <c r="C117" s="15"/>
      <c r="D117" s="39"/>
      <c r="E117" s="43"/>
      <c r="F117" s="42"/>
      <c r="G117" s="42">
        <f>G118+G152</f>
        <v>0</v>
      </c>
      <c r="H117" s="42">
        <f>H118+H152</f>
        <v>0</v>
      </c>
      <c r="I117" s="42">
        <f>I118+I152</f>
        <v>0</v>
      </c>
      <c r="J117" s="54"/>
      <c r="K117" s="20">
        <f>K118+K122</f>
        <v>6266.1</v>
      </c>
      <c r="L117" s="20">
        <f>L118+L122</f>
        <v>6533.3</v>
      </c>
      <c r="M117" s="20">
        <f>M118+M122</f>
        <v>6804.7</v>
      </c>
    </row>
    <row r="118" spans="1:13" ht="54" customHeight="1" x14ac:dyDescent="0.25">
      <c r="A118" s="22" t="s">
        <v>161</v>
      </c>
      <c r="B118" s="23" t="s">
        <v>25</v>
      </c>
      <c r="C118" s="126" t="s">
        <v>164</v>
      </c>
      <c r="D118" s="117"/>
      <c r="E118" s="127"/>
      <c r="F118" s="128"/>
      <c r="G118" s="118"/>
      <c r="H118" s="118"/>
      <c r="I118" s="118"/>
      <c r="J118" s="119"/>
      <c r="K118" s="120">
        <f t="shared" ref="K118:M120" si="16">K119</f>
        <v>2017.1</v>
      </c>
      <c r="L118" s="120">
        <f t="shared" si="16"/>
        <v>2106.3000000000002</v>
      </c>
      <c r="M118" s="120">
        <f t="shared" si="16"/>
        <v>2196.6999999999998</v>
      </c>
    </row>
    <row r="119" spans="1:13" ht="37.5" customHeight="1" x14ac:dyDescent="0.25">
      <c r="A119" s="70" t="s">
        <v>163</v>
      </c>
      <c r="B119" s="29" t="s">
        <v>25</v>
      </c>
      <c r="C119" s="121" t="s">
        <v>165</v>
      </c>
      <c r="D119" s="121"/>
      <c r="E119" s="127"/>
      <c r="F119" s="128"/>
      <c r="G119" s="118"/>
      <c r="H119" s="118"/>
      <c r="I119" s="118"/>
      <c r="J119" s="119"/>
      <c r="K119" s="120">
        <f t="shared" si="16"/>
        <v>2017.1</v>
      </c>
      <c r="L119" s="120">
        <f t="shared" si="16"/>
        <v>2106.3000000000002</v>
      </c>
      <c r="M119" s="120">
        <f t="shared" si="16"/>
        <v>2196.6999999999998</v>
      </c>
    </row>
    <row r="120" spans="1:13" ht="31.5" customHeight="1" x14ac:dyDescent="0.25">
      <c r="A120" s="35" t="s">
        <v>74</v>
      </c>
      <c r="B120" s="29" t="s">
        <v>25</v>
      </c>
      <c r="C120" s="121" t="s">
        <v>165</v>
      </c>
      <c r="D120" s="121" t="s">
        <v>48</v>
      </c>
      <c r="E120" s="129"/>
      <c r="F120" s="130"/>
      <c r="G120" s="122"/>
      <c r="H120" s="122"/>
      <c r="I120" s="122"/>
      <c r="J120" s="131"/>
      <c r="K120" s="123">
        <f t="shared" si="16"/>
        <v>2017.1</v>
      </c>
      <c r="L120" s="123">
        <f t="shared" si="16"/>
        <v>2106.3000000000002</v>
      </c>
      <c r="M120" s="123">
        <f t="shared" si="16"/>
        <v>2196.6999999999998</v>
      </c>
    </row>
    <row r="121" spans="1:13" ht="31.5" customHeight="1" x14ac:dyDescent="0.25">
      <c r="A121" s="35" t="s">
        <v>58</v>
      </c>
      <c r="B121" s="29" t="s">
        <v>25</v>
      </c>
      <c r="C121" s="121" t="s">
        <v>165</v>
      </c>
      <c r="D121" s="121" t="s">
        <v>57</v>
      </c>
      <c r="E121" s="129"/>
      <c r="F121" s="130"/>
      <c r="G121" s="122" t="e">
        <f>#REF!</f>
        <v>#REF!</v>
      </c>
      <c r="H121" s="122" t="e">
        <f>#REF!</f>
        <v>#REF!</v>
      </c>
      <c r="I121" s="122" t="e">
        <f>#REF!</f>
        <v>#REF!</v>
      </c>
      <c r="J121" s="131"/>
      <c r="K121" s="123">
        <v>2017.1</v>
      </c>
      <c r="L121" s="132">
        <v>2106.3000000000002</v>
      </c>
      <c r="M121" s="132">
        <v>2196.6999999999998</v>
      </c>
    </row>
    <row r="122" spans="1:13" ht="57" customHeight="1" x14ac:dyDescent="0.25">
      <c r="A122" s="22" t="s">
        <v>162</v>
      </c>
      <c r="B122" s="23" t="s">
        <v>25</v>
      </c>
      <c r="C122" s="23" t="s">
        <v>168</v>
      </c>
      <c r="D122" s="34"/>
      <c r="E122" s="25"/>
      <c r="F122" s="45">
        <v>1627.5</v>
      </c>
      <c r="G122" s="41" t="e">
        <f>#REF!</f>
        <v>#REF!</v>
      </c>
      <c r="H122" s="41" t="e">
        <f>#REF!</f>
        <v>#REF!</v>
      </c>
      <c r="I122" s="41" t="e">
        <f>#REF!</f>
        <v>#REF!</v>
      </c>
      <c r="J122" s="46">
        <v>2768.5</v>
      </c>
      <c r="K122" s="28">
        <f>K124</f>
        <v>4249</v>
      </c>
      <c r="L122" s="28">
        <f>L124</f>
        <v>4427</v>
      </c>
      <c r="M122" s="28">
        <f>M124</f>
        <v>4608</v>
      </c>
    </row>
    <row r="123" spans="1:13" ht="49.2" customHeight="1" x14ac:dyDescent="0.25">
      <c r="A123" s="70" t="s">
        <v>166</v>
      </c>
      <c r="B123" s="29" t="s">
        <v>25</v>
      </c>
      <c r="C123" s="121" t="s">
        <v>167</v>
      </c>
      <c r="D123" s="117"/>
      <c r="E123" s="127"/>
      <c r="F123" s="128">
        <v>1627.5</v>
      </c>
      <c r="G123" s="118" t="e">
        <f>#REF!</f>
        <v>#REF!</v>
      </c>
      <c r="H123" s="118" t="e">
        <f>#REF!</f>
        <v>#REF!</v>
      </c>
      <c r="I123" s="118" t="e">
        <f>#REF!</f>
        <v>#REF!</v>
      </c>
      <c r="J123" s="119">
        <v>2768.5</v>
      </c>
      <c r="K123" s="120">
        <f t="shared" ref="K123:M124" si="17">K124</f>
        <v>4249</v>
      </c>
      <c r="L123" s="120">
        <f t="shared" si="17"/>
        <v>4427</v>
      </c>
      <c r="M123" s="120">
        <f t="shared" si="17"/>
        <v>4608</v>
      </c>
    </row>
    <row r="124" spans="1:13" ht="31.5" customHeight="1" x14ac:dyDescent="0.25">
      <c r="A124" s="35" t="s">
        <v>74</v>
      </c>
      <c r="B124" s="29" t="s">
        <v>25</v>
      </c>
      <c r="C124" s="121" t="s">
        <v>167</v>
      </c>
      <c r="D124" s="121" t="s">
        <v>48</v>
      </c>
      <c r="E124" s="129"/>
      <c r="F124" s="130"/>
      <c r="G124" s="122" t="e">
        <f>#REF!</f>
        <v>#REF!</v>
      </c>
      <c r="H124" s="122" t="e">
        <f>#REF!</f>
        <v>#REF!</v>
      </c>
      <c r="I124" s="122" t="e">
        <f>#REF!</f>
        <v>#REF!</v>
      </c>
      <c r="J124" s="131"/>
      <c r="K124" s="123">
        <f t="shared" si="17"/>
        <v>4249</v>
      </c>
      <c r="L124" s="123">
        <f t="shared" si="17"/>
        <v>4427</v>
      </c>
      <c r="M124" s="123">
        <f t="shared" si="17"/>
        <v>4608</v>
      </c>
    </row>
    <row r="125" spans="1:13" ht="31.2" x14ac:dyDescent="0.25">
      <c r="A125" s="35" t="s">
        <v>58</v>
      </c>
      <c r="B125" s="29" t="s">
        <v>25</v>
      </c>
      <c r="C125" s="121" t="s">
        <v>167</v>
      </c>
      <c r="D125" s="121" t="s">
        <v>57</v>
      </c>
      <c r="E125" s="129"/>
      <c r="F125" s="130"/>
      <c r="G125" s="122" t="e">
        <f>#REF!</f>
        <v>#REF!</v>
      </c>
      <c r="H125" s="122" t="e">
        <f>#REF!</f>
        <v>#REF!</v>
      </c>
      <c r="I125" s="122" t="e">
        <f>#REF!</f>
        <v>#REF!</v>
      </c>
      <c r="J125" s="131"/>
      <c r="K125" s="123">
        <v>4249</v>
      </c>
      <c r="L125" s="123">
        <v>4427</v>
      </c>
      <c r="M125" s="123">
        <v>4608</v>
      </c>
    </row>
    <row r="126" spans="1:13" ht="17.399999999999999" x14ac:dyDescent="0.25">
      <c r="A126" s="14" t="s">
        <v>35</v>
      </c>
      <c r="B126" s="10">
        <v>1000</v>
      </c>
      <c r="C126" s="15"/>
      <c r="D126" s="39"/>
      <c r="E126" s="43"/>
      <c r="F126" s="42"/>
      <c r="G126" s="42"/>
      <c r="H126" s="42"/>
      <c r="I126" s="42"/>
      <c r="J126" s="54"/>
      <c r="K126" s="20">
        <f>K127+K137+K132</f>
        <v>17502.699999999997</v>
      </c>
      <c r="L126" s="20">
        <f>L127+L137+L132</f>
        <v>18231.3</v>
      </c>
      <c r="M126" s="20">
        <f>M127+M137+M132</f>
        <v>18975.2</v>
      </c>
    </row>
    <row r="127" spans="1:13" ht="17.399999999999999" x14ac:dyDescent="0.25">
      <c r="A127" s="14" t="s">
        <v>80</v>
      </c>
      <c r="B127" s="10">
        <v>1001</v>
      </c>
      <c r="C127" s="15"/>
      <c r="D127" s="39"/>
      <c r="E127" s="43"/>
      <c r="F127" s="42"/>
      <c r="G127" s="42"/>
      <c r="H127" s="42"/>
      <c r="I127" s="42"/>
      <c r="J127" s="54"/>
      <c r="K127" s="20">
        <f t="shared" ref="K127:M128" si="18">K128</f>
        <v>818.8</v>
      </c>
      <c r="L127" s="20">
        <f t="shared" si="18"/>
        <v>852.9</v>
      </c>
      <c r="M127" s="20">
        <f t="shared" si="18"/>
        <v>887.7</v>
      </c>
    </row>
    <row r="128" spans="1:13" ht="17.399999999999999" x14ac:dyDescent="0.25">
      <c r="A128" s="86" t="s">
        <v>169</v>
      </c>
      <c r="B128" s="133">
        <v>1001</v>
      </c>
      <c r="C128" s="87" t="s">
        <v>105</v>
      </c>
      <c r="D128" s="96"/>
      <c r="E128" s="103"/>
      <c r="F128" s="104"/>
      <c r="G128" s="104"/>
      <c r="H128" s="104"/>
      <c r="I128" s="104"/>
      <c r="J128" s="105"/>
      <c r="K128" s="93">
        <f t="shared" si="18"/>
        <v>818.8</v>
      </c>
      <c r="L128" s="93">
        <f t="shared" si="18"/>
        <v>852.9</v>
      </c>
      <c r="M128" s="93">
        <f t="shared" si="18"/>
        <v>887.7</v>
      </c>
    </row>
    <row r="129" spans="1:13" ht="111.75" customHeight="1" x14ac:dyDescent="0.25">
      <c r="A129" s="56" t="s">
        <v>86</v>
      </c>
      <c r="B129" s="23" t="s">
        <v>81</v>
      </c>
      <c r="C129" s="23" t="s">
        <v>170</v>
      </c>
      <c r="D129" s="34"/>
      <c r="E129" s="25"/>
      <c r="F129" s="45"/>
      <c r="G129" s="41"/>
      <c r="H129" s="41"/>
      <c r="I129" s="41"/>
      <c r="J129" s="46"/>
      <c r="K129" s="28">
        <f t="shared" ref="K129:M130" si="19">K130</f>
        <v>818.8</v>
      </c>
      <c r="L129" s="28">
        <f>L130</f>
        <v>852.9</v>
      </c>
      <c r="M129" s="28">
        <f t="shared" si="19"/>
        <v>887.7</v>
      </c>
    </row>
    <row r="130" spans="1:13" ht="18" x14ac:dyDescent="0.25">
      <c r="A130" s="66" t="s">
        <v>52</v>
      </c>
      <c r="B130" s="29" t="s">
        <v>81</v>
      </c>
      <c r="C130" s="29" t="s">
        <v>170</v>
      </c>
      <c r="D130" s="29" t="s">
        <v>51</v>
      </c>
      <c r="E130" s="33"/>
      <c r="F130" s="36"/>
      <c r="G130" s="30"/>
      <c r="H130" s="30"/>
      <c r="I130" s="30"/>
      <c r="J130" s="31"/>
      <c r="K130" s="32">
        <f t="shared" si="19"/>
        <v>818.8</v>
      </c>
      <c r="L130" s="32">
        <f t="shared" si="19"/>
        <v>852.9</v>
      </c>
      <c r="M130" s="32">
        <f t="shared" si="19"/>
        <v>887.7</v>
      </c>
    </row>
    <row r="131" spans="1:13" ht="18" x14ac:dyDescent="0.25">
      <c r="A131" s="66" t="s">
        <v>61</v>
      </c>
      <c r="B131" s="29" t="s">
        <v>81</v>
      </c>
      <c r="C131" s="29" t="s">
        <v>170</v>
      </c>
      <c r="D131" s="29" t="s">
        <v>62</v>
      </c>
      <c r="E131" s="33"/>
      <c r="F131" s="36"/>
      <c r="G131" s="30"/>
      <c r="H131" s="30"/>
      <c r="I131" s="30"/>
      <c r="J131" s="31"/>
      <c r="K131" s="32">
        <v>818.8</v>
      </c>
      <c r="L131" s="32">
        <v>852.9</v>
      </c>
      <c r="M131" s="32">
        <v>887.7</v>
      </c>
    </row>
    <row r="132" spans="1:13" ht="17.399999999999999" x14ac:dyDescent="0.25">
      <c r="A132" s="14" t="s">
        <v>83</v>
      </c>
      <c r="B132" s="10" t="s">
        <v>82</v>
      </c>
      <c r="C132" s="15"/>
      <c r="D132" s="39"/>
      <c r="E132" s="43"/>
      <c r="F132" s="13"/>
      <c r="G132" s="13"/>
      <c r="H132" s="13"/>
      <c r="I132" s="13"/>
      <c r="J132" s="19"/>
      <c r="K132" s="20">
        <f t="shared" ref="K132:M133" si="20">K133</f>
        <v>1540</v>
      </c>
      <c r="L132" s="20">
        <f t="shared" si="20"/>
        <v>1604.1</v>
      </c>
      <c r="M132" s="20">
        <f t="shared" si="20"/>
        <v>1669.5</v>
      </c>
    </row>
    <row r="133" spans="1:13" ht="17.399999999999999" x14ac:dyDescent="0.25">
      <c r="A133" s="86" t="s">
        <v>169</v>
      </c>
      <c r="B133" s="133">
        <v>1003</v>
      </c>
      <c r="C133" s="87" t="s">
        <v>105</v>
      </c>
      <c r="D133" s="96"/>
      <c r="E133" s="103"/>
      <c r="F133" s="104"/>
      <c r="G133" s="104"/>
      <c r="H133" s="104"/>
      <c r="I133" s="104"/>
      <c r="J133" s="105"/>
      <c r="K133" s="93">
        <f t="shared" si="20"/>
        <v>1540</v>
      </c>
      <c r="L133" s="93">
        <f t="shared" si="20"/>
        <v>1604.1</v>
      </c>
      <c r="M133" s="93">
        <f t="shared" si="20"/>
        <v>1669.5</v>
      </c>
    </row>
    <row r="134" spans="1:13" ht="124.5" customHeight="1" x14ac:dyDescent="0.25">
      <c r="A134" s="78" t="s">
        <v>87</v>
      </c>
      <c r="B134" s="23" t="s">
        <v>82</v>
      </c>
      <c r="C134" s="23" t="s">
        <v>171</v>
      </c>
      <c r="D134" s="34"/>
      <c r="E134" s="25"/>
      <c r="F134" s="45"/>
      <c r="G134" s="41"/>
      <c r="H134" s="41"/>
      <c r="I134" s="41"/>
      <c r="J134" s="46"/>
      <c r="K134" s="28">
        <f>K136</f>
        <v>1540</v>
      </c>
      <c r="L134" s="28">
        <f>L136</f>
        <v>1604.1</v>
      </c>
      <c r="M134" s="28">
        <f>M136</f>
        <v>1669.5</v>
      </c>
    </row>
    <row r="135" spans="1:13" ht="18" x14ac:dyDescent="0.25">
      <c r="A135" s="66" t="s">
        <v>52</v>
      </c>
      <c r="B135" s="29" t="s">
        <v>82</v>
      </c>
      <c r="C135" s="29" t="s">
        <v>171</v>
      </c>
      <c r="D135" s="29" t="s">
        <v>51</v>
      </c>
      <c r="E135" s="33"/>
      <c r="F135" s="36"/>
      <c r="G135" s="30"/>
      <c r="H135" s="30"/>
      <c r="I135" s="30"/>
      <c r="J135" s="31"/>
      <c r="K135" s="32">
        <f>K136</f>
        <v>1540</v>
      </c>
      <c r="L135" s="32">
        <f>L136</f>
        <v>1604.1</v>
      </c>
      <c r="M135" s="32">
        <f>M136</f>
        <v>1669.5</v>
      </c>
    </row>
    <row r="136" spans="1:13" ht="18" x14ac:dyDescent="0.25">
      <c r="A136" s="66" t="s">
        <v>61</v>
      </c>
      <c r="B136" s="29" t="s">
        <v>82</v>
      </c>
      <c r="C136" s="29" t="s">
        <v>171</v>
      </c>
      <c r="D136" s="29" t="s">
        <v>62</v>
      </c>
      <c r="E136" s="33"/>
      <c r="F136" s="36"/>
      <c r="G136" s="30"/>
      <c r="H136" s="30"/>
      <c r="I136" s="30"/>
      <c r="J136" s="31"/>
      <c r="K136" s="32">
        <v>1540</v>
      </c>
      <c r="L136" s="32">
        <v>1604.1</v>
      </c>
      <c r="M136" s="32">
        <v>1669.5</v>
      </c>
    </row>
    <row r="137" spans="1:13" s="21" customFormat="1" ht="17.399999999999999" x14ac:dyDescent="0.25">
      <c r="A137" s="14" t="s">
        <v>26</v>
      </c>
      <c r="B137" s="10">
        <v>1004</v>
      </c>
      <c r="C137" s="15"/>
      <c r="D137" s="39"/>
      <c r="E137" s="43"/>
      <c r="F137" s="13"/>
      <c r="G137" s="13" t="e">
        <f>G139+#REF!+G142</f>
        <v>#REF!</v>
      </c>
      <c r="H137" s="13" t="e">
        <f>H139+#REF!+H142</f>
        <v>#REF!</v>
      </c>
      <c r="I137" s="13" t="e">
        <f>I139+#REF!+I142</f>
        <v>#REF!</v>
      </c>
      <c r="J137" s="19"/>
      <c r="K137" s="20">
        <f>K138</f>
        <v>15143.9</v>
      </c>
      <c r="L137" s="20">
        <f>L138</f>
        <v>15774.3</v>
      </c>
      <c r="M137" s="20">
        <f>M138</f>
        <v>16418</v>
      </c>
    </row>
    <row r="138" spans="1:13" s="21" customFormat="1" ht="17.399999999999999" x14ac:dyDescent="0.25">
      <c r="A138" s="86" t="s">
        <v>169</v>
      </c>
      <c r="B138" s="133">
        <v>1004</v>
      </c>
      <c r="C138" s="87" t="s">
        <v>105</v>
      </c>
      <c r="D138" s="96"/>
      <c r="E138" s="103"/>
      <c r="F138" s="91"/>
      <c r="G138" s="91"/>
      <c r="H138" s="91"/>
      <c r="I138" s="91"/>
      <c r="J138" s="92"/>
      <c r="K138" s="93">
        <f>K139+K142</f>
        <v>15143.9</v>
      </c>
      <c r="L138" s="93">
        <f>L139+L142</f>
        <v>15774.3</v>
      </c>
      <c r="M138" s="93">
        <f>M139+M142</f>
        <v>16418</v>
      </c>
    </row>
    <row r="139" spans="1:13" ht="54.6" customHeight="1" x14ac:dyDescent="0.25">
      <c r="A139" s="22" t="s">
        <v>98</v>
      </c>
      <c r="B139" s="23" t="s">
        <v>27</v>
      </c>
      <c r="C139" s="23" t="s">
        <v>173</v>
      </c>
      <c r="D139" s="34"/>
      <c r="E139" s="25"/>
      <c r="F139" s="26"/>
      <c r="G139" s="26"/>
      <c r="H139" s="26"/>
      <c r="I139" s="26"/>
      <c r="J139" s="27"/>
      <c r="K139" s="28">
        <f>K141</f>
        <v>6918.5</v>
      </c>
      <c r="L139" s="28">
        <f>L141</f>
        <v>7206.5</v>
      </c>
      <c r="M139" s="28">
        <f>M141</f>
        <v>7500.7</v>
      </c>
    </row>
    <row r="140" spans="1:13" ht="17.399999999999999" x14ac:dyDescent="0.25">
      <c r="A140" s="66" t="s">
        <v>52</v>
      </c>
      <c r="B140" s="29" t="s">
        <v>27</v>
      </c>
      <c r="C140" s="29" t="s">
        <v>173</v>
      </c>
      <c r="D140" s="29" t="s">
        <v>51</v>
      </c>
      <c r="E140" s="25"/>
      <c r="F140" s="45"/>
      <c r="G140" s="45"/>
      <c r="H140" s="45"/>
      <c r="I140" s="45"/>
      <c r="J140" s="53"/>
      <c r="K140" s="32">
        <f>K141</f>
        <v>6918.5</v>
      </c>
      <c r="L140" s="32">
        <f>L141</f>
        <v>7206.5</v>
      </c>
      <c r="M140" s="32">
        <f>M141</f>
        <v>7500.7</v>
      </c>
    </row>
    <row r="141" spans="1:13" ht="17.399999999999999" x14ac:dyDescent="0.25">
      <c r="A141" s="66" t="s">
        <v>61</v>
      </c>
      <c r="B141" s="29" t="s">
        <v>27</v>
      </c>
      <c r="C141" s="29" t="s">
        <v>173</v>
      </c>
      <c r="D141" s="29" t="s">
        <v>62</v>
      </c>
      <c r="E141" s="25"/>
      <c r="F141" s="45"/>
      <c r="G141" s="45"/>
      <c r="H141" s="45"/>
      <c r="I141" s="45"/>
      <c r="J141" s="53"/>
      <c r="K141" s="32">
        <v>6918.5</v>
      </c>
      <c r="L141" s="32">
        <v>7206.5</v>
      </c>
      <c r="M141" s="32">
        <v>7500.7</v>
      </c>
    </row>
    <row r="142" spans="1:13" ht="55.2" customHeight="1" x14ac:dyDescent="0.25">
      <c r="A142" s="22" t="s">
        <v>99</v>
      </c>
      <c r="B142" s="23" t="s">
        <v>27</v>
      </c>
      <c r="C142" s="23" t="s">
        <v>172</v>
      </c>
      <c r="D142" s="34"/>
      <c r="E142" s="25"/>
      <c r="F142" s="45"/>
      <c r="G142" s="41"/>
      <c r="H142" s="41"/>
      <c r="I142" s="41"/>
      <c r="J142" s="46"/>
      <c r="K142" s="28">
        <f>K144</f>
        <v>8225.4</v>
      </c>
      <c r="L142" s="28">
        <f>L144</f>
        <v>8567.7999999999993</v>
      </c>
      <c r="M142" s="28">
        <f>M144</f>
        <v>8917.2999999999993</v>
      </c>
    </row>
    <row r="143" spans="1:13" ht="17.399999999999999" x14ac:dyDescent="0.25">
      <c r="A143" s="66" t="s">
        <v>52</v>
      </c>
      <c r="B143" s="29" t="s">
        <v>27</v>
      </c>
      <c r="C143" s="29" t="s">
        <v>172</v>
      </c>
      <c r="D143" s="29" t="s">
        <v>51</v>
      </c>
      <c r="E143" s="25"/>
      <c r="F143" s="45"/>
      <c r="G143" s="41"/>
      <c r="H143" s="41"/>
      <c r="I143" s="41"/>
      <c r="J143" s="46"/>
      <c r="K143" s="32">
        <f>K144</f>
        <v>8225.4</v>
      </c>
      <c r="L143" s="32">
        <f>L144</f>
        <v>8567.7999999999993</v>
      </c>
      <c r="M143" s="32">
        <f>M144</f>
        <v>8917.2999999999993</v>
      </c>
    </row>
    <row r="144" spans="1:13" ht="31.5" customHeight="1" x14ac:dyDescent="0.25">
      <c r="A144" s="66" t="s">
        <v>69</v>
      </c>
      <c r="B144" s="29" t="s">
        <v>27</v>
      </c>
      <c r="C144" s="29" t="s">
        <v>172</v>
      </c>
      <c r="D144" s="29" t="s">
        <v>68</v>
      </c>
      <c r="E144" s="25"/>
      <c r="F144" s="45"/>
      <c r="G144" s="41"/>
      <c r="H144" s="41"/>
      <c r="I144" s="41"/>
      <c r="J144" s="46"/>
      <c r="K144" s="32">
        <v>8225.4</v>
      </c>
      <c r="L144" s="32">
        <v>8567.7999999999993</v>
      </c>
      <c r="M144" s="32">
        <v>8917.2999999999993</v>
      </c>
    </row>
    <row r="145" spans="1:13" ht="17.399999999999999" x14ac:dyDescent="0.25">
      <c r="A145" s="14" t="s">
        <v>94</v>
      </c>
      <c r="B145" s="15" t="s">
        <v>92</v>
      </c>
      <c r="C145" s="15"/>
      <c r="D145" s="39"/>
      <c r="E145" s="43"/>
      <c r="F145" s="42"/>
      <c r="G145" s="40"/>
      <c r="H145" s="40"/>
      <c r="I145" s="40"/>
      <c r="J145" s="51"/>
      <c r="K145" s="20">
        <f>K147</f>
        <v>420.9</v>
      </c>
      <c r="L145" s="20">
        <f>L147</f>
        <v>438.4</v>
      </c>
      <c r="M145" s="20">
        <f>M147</f>
        <v>456.3</v>
      </c>
    </row>
    <row r="146" spans="1:13" ht="17.399999999999999" x14ac:dyDescent="0.25">
      <c r="A146" s="14" t="s">
        <v>91</v>
      </c>
      <c r="B146" s="15" t="s">
        <v>93</v>
      </c>
      <c r="C146" s="15"/>
      <c r="D146" s="39"/>
      <c r="E146" s="43"/>
      <c r="F146" s="42"/>
      <c r="G146" s="40"/>
      <c r="H146" s="40"/>
      <c r="I146" s="40"/>
      <c r="J146" s="51"/>
      <c r="K146" s="20">
        <f t="shared" ref="K146:M149" si="21">K147</f>
        <v>420.9</v>
      </c>
      <c r="L146" s="20">
        <f t="shared" si="21"/>
        <v>438.4</v>
      </c>
      <c r="M146" s="20">
        <f t="shared" si="21"/>
        <v>456.3</v>
      </c>
    </row>
    <row r="147" spans="1:13" ht="78" x14ac:dyDescent="0.25">
      <c r="A147" s="134" t="s">
        <v>175</v>
      </c>
      <c r="B147" s="23" t="s">
        <v>93</v>
      </c>
      <c r="C147" s="23" t="s">
        <v>176</v>
      </c>
      <c r="D147" s="34"/>
      <c r="E147" s="25"/>
      <c r="F147" s="45"/>
      <c r="G147" s="41"/>
      <c r="H147" s="41"/>
      <c r="I147" s="41"/>
      <c r="J147" s="46"/>
      <c r="K147" s="28">
        <f t="shared" si="21"/>
        <v>420.9</v>
      </c>
      <c r="L147" s="28">
        <f t="shared" si="21"/>
        <v>438.4</v>
      </c>
      <c r="M147" s="28">
        <f t="shared" si="21"/>
        <v>456.3</v>
      </c>
    </row>
    <row r="148" spans="1:13" ht="91.5" customHeight="1" x14ac:dyDescent="0.25">
      <c r="A148" s="83" t="s">
        <v>174</v>
      </c>
      <c r="B148" s="29" t="s">
        <v>93</v>
      </c>
      <c r="C148" s="29" t="s">
        <v>177</v>
      </c>
      <c r="D148" s="29"/>
      <c r="E148" s="25"/>
      <c r="F148" s="45"/>
      <c r="G148" s="41"/>
      <c r="H148" s="41"/>
      <c r="I148" s="41"/>
      <c r="J148" s="46"/>
      <c r="K148" s="32">
        <f t="shared" si="21"/>
        <v>420.9</v>
      </c>
      <c r="L148" s="32">
        <f t="shared" si="21"/>
        <v>438.4</v>
      </c>
      <c r="M148" s="32">
        <f t="shared" si="21"/>
        <v>456.3</v>
      </c>
    </row>
    <row r="149" spans="1:13" ht="31.5" customHeight="1" x14ac:dyDescent="0.25">
      <c r="A149" s="66" t="s">
        <v>74</v>
      </c>
      <c r="B149" s="29" t="s">
        <v>93</v>
      </c>
      <c r="C149" s="29" t="s">
        <v>177</v>
      </c>
      <c r="D149" s="29" t="s">
        <v>48</v>
      </c>
      <c r="E149" s="25"/>
      <c r="F149" s="45"/>
      <c r="G149" s="41"/>
      <c r="H149" s="41"/>
      <c r="I149" s="41"/>
      <c r="J149" s="46"/>
      <c r="K149" s="32">
        <f t="shared" si="21"/>
        <v>420.9</v>
      </c>
      <c r="L149" s="32">
        <f t="shared" si="21"/>
        <v>438.4</v>
      </c>
      <c r="M149" s="32">
        <f t="shared" si="21"/>
        <v>456.3</v>
      </c>
    </row>
    <row r="150" spans="1:13" ht="31.5" customHeight="1" x14ac:dyDescent="0.25">
      <c r="A150" s="66" t="s">
        <v>58</v>
      </c>
      <c r="B150" s="29" t="s">
        <v>93</v>
      </c>
      <c r="C150" s="29" t="s">
        <v>177</v>
      </c>
      <c r="D150" s="29" t="s">
        <v>57</v>
      </c>
      <c r="E150" s="25"/>
      <c r="F150" s="45"/>
      <c r="G150" s="41"/>
      <c r="H150" s="41"/>
      <c r="I150" s="41"/>
      <c r="J150" s="46"/>
      <c r="K150" s="32">
        <v>420.9</v>
      </c>
      <c r="L150" s="32">
        <v>438.4</v>
      </c>
      <c r="M150" s="32">
        <v>456.3</v>
      </c>
    </row>
    <row r="151" spans="1:13" s="21" customFormat="1" ht="17.399999999999999" x14ac:dyDescent="0.25">
      <c r="A151" s="14" t="s">
        <v>28</v>
      </c>
      <c r="B151" s="15" t="s">
        <v>32</v>
      </c>
      <c r="C151" s="15"/>
      <c r="D151" s="39"/>
      <c r="E151" s="43"/>
      <c r="F151" s="42"/>
      <c r="G151" s="40">
        <f t="shared" ref="G151:I152" si="22">G152</f>
        <v>0</v>
      </c>
      <c r="H151" s="40">
        <f t="shared" si="22"/>
        <v>0</v>
      </c>
      <c r="I151" s="40">
        <f t="shared" si="22"/>
        <v>0</v>
      </c>
      <c r="J151" s="51"/>
      <c r="K151" s="20">
        <f t="shared" ref="K151:M152" si="23">K152</f>
        <v>3148</v>
      </c>
      <c r="L151" s="20">
        <f t="shared" si="23"/>
        <v>3279</v>
      </c>
      <c r="M151" s="20">
        <f t="shared" si="23"/>
        <v>3413</v>
      </c>
    </row>
    <row r="152" spans="1:13" s="21" customFormat="1" ht="17.399999999999999" x14ac:dyDescent="0.25">
      <c r="A152" s="14" t="s">
        <v>30</v>
      </c>
      <c r="B152" s="15" t="s">
        <v>29</v>
      </c>
      <c r="C152" s="15"/>
      <c r="D152" s="39"/>
      <c r="E152" s="43"/>
      <c r="F152" s="42"/>
      <c r="G152" s="40">
        <f t="shared" si="22"/>
        <v>0</v>
      </c>
      <c r="H152" s="40">
        <f t="shared" si="22"/>
        <v>0</v>
      </c>
      <c r="I152" s="40">
        <f t="shared" si="22"/>
        <v>0</v>
      </c>
      <c r="J152" s="51"/>
      <c r="K152" s="20">
        <f t="shared" si="23"/>
        <v>3148</v>
      </c>
      <c r="L152" s="20">
        <f t="shared" si="23"/>
        <v>3279</v>
      </c>
      <c r="M152" s="20">
        <f t="shared" si="23"/>
        <v>3413</v>
      </c>
    </row>
    <row r="153" spans="1:13" ht="151.5" customHeight="1" x14ac:dyDescent="0.25">
      <c r="A153" s="22" t="s">
        <v>178</v>
      </c>
      <c r="B153" s="23" t="s">
        <v>29</v>
      </c>
      <c r="C153" s="126" t="s">
        <v>180</v>
      </c>
      <c r="D153" s="34"/>
      <c r="E153" s="25"/>
      <c r="F153" s="45">
        <v>382</v>
      </c>
      <c r="G153" s="41"/>
      <c r="H153" s="41"/>
      <c r="I153" s="41"/>
      <c r="J153" s="46">
        <v>400</v>
      </c>
      <c r="K153" s="28">
        <f t="shared" ref="K153:M155" si="24">K154</f>
        <v>3148</v>
      </c>
      <c r="L153" s="28">
        <f t="shared" si="24"/>
        <v>3279</v>
      </c>
      <c r="M153" s="28">
        <f t="shared" si="24"/>
        <v>3413</v>
      </c>
    </row>
    <row r="154" spans="1:13" ht="47.25" customHeight="1" x14ac:dyDescent="0.25">
      <c r="A154" s="70" t="s">
        <v>179</v>
      </c>
      <c r="B154" s="29" t="s">
        <v>29</v>
      </c>
      <c r="C154" s="121" t="s">
        <v>181</v>
      </c>
      <c r="D154" s="29"/>
      <c r="E154" s="33"/>
      <c r="F154" s="36"/>
      <c r="G154" s="30"/>
      <c r="H154" s="30"/>
      <c r="I154" s="30"/>
      <c r="J154" s="31"/>
      <c r="K154" s="32">
        <f t="shared" si="24"/>
        <v>3148</v>
      </c>
      <c r="L154" s="32">
        <f t="shared" si="24"/>
        <v>3279</v>
      </c>
      <c r="M154" s="32">
        <f t="shared" si="24"/>
        <v>3413</v>
      </c>
    </row>
    <row r="155" spans="1:13" ht="31.2" x14ac:dyDescent="0.25">
      <c r="A155" s="35" t="s">
        <v>74</v>
      </c>
      <c r="B155" s="29" t="s">
        <v>29</v>
      </c>
      <c r="C155" s="121" t="s">
        <v>181</v>
      </c>
      <c r="D155" s="29" t="s">
        <v>48</v>
      </c>
      <c r="E155" s="33"/>
      <c r="F155" s="36"/>
      <c r="G155" s="30"/>
      <c r="H155" s="30"/>
      <c r="I155" s="30"/>
      <c r="J155" s="31"/>
      <c r="K155" s="32">
        <f t="shared" si="24"/>
        <v>3148</v>
      </c>
      <c r="L155" s="32">
        <f t="shared" si="24"/>
        <v>3279</v>
      </c>
      <c r="M155" s="32">
        <f t="shared" si="24"/>
        <v>3413</v>
      </c>
    </row>
    <row r="156" spans="1:13" ht="31.2" x14ac:dyDescent="0.25">
      <c r="A156" s="35" t="s">
        <v>58</v>
      </c>
      <c r="B156" s="29" t="s">
        <v>29</v>
      </c>
      <c r="C156" s="121" t="s">
        <v>181</v>
      </c>
      <c r="D156" s="29" t="s">
        <v>57</v>
      </c>
      <c r="E156" s="33"/>
      <c r="F156" s="36"/>
      <c r="G156" s="30"/>
      <c r="H156" s="30"/>
      <c r="I156" s="30"/>
      <c r="J156" s="31"/>
      <c r="K156" s="32">
        <v>3148</v>
      </c>
      <c r="L156" s="32">
        <v>3279</v>
      </c>
      <c r="M156" s="32">
        <v>3413</v>
      </c>
    </row>
    <row r="157" spans="1:13" ht="18" x14ac:dyDescent="0.25">
      <c r="A157" s="84" t="s">
        <v>31</v>
      </c>
      <c r="B157" s="29"/>
      <c r="C157" s="29"/>
      <c r="D157" s="29"/>
      <c r="E157" s="33"/>
      <c r="F157" s="36"/>
      <c r="G157" s="30"/>
      <c r="H157" s="30"/>
      <c r="I157" s="30"/>
      <c r="J157" s="31"/>
      <c r="K157" s="26">
        <f>K8+K63+K69+K80+K89+K116+K126+K151+K145</f>
        <v>116500</v>
      </c>
      <c r="L157" s="26">
        <f>L8+L63+L69+L80+L89+L116+L126+L151+L145</f>
        <v>110250</v>
      </c>
      <c r="M157" s="26">
        <f>M8+M63+M69+M80+M89+M116+M126+M151+M145</f>
        <v>102850</v>
      </c>
    </row>
    <row r="158" spans="1:13" x14ac:dyDescent="0.25">
      <c r="A158" s="58"/>
      <c r="B158" s="59"/>
      <c r="C158" s="59"/>
      <c r="D158" s="59"/>
      <c r="E158" s="60"/>
      <c r="G158" s="2"/>
      <c r="H158" s="2"/>
      <c r="I158" s="2"/>
      <c r="J158" s="2"/>
      <c r="K158" s="57"/>
    </row>
    <row r="159" spans="1:13" ht="15.6" x14ac:dyDescent="0.3">
      <c r="A159" s="76"/>
      <c r="B159" s="59"/>
      <c r="C159" s="59"/>
      <c r="D159" s="59"/>
      <c r="E159" s="60"/>
      <c r="F159" s="4"/>
      <c r="G159" s="2"/>
      <c r="H159" s="2"/>
      <c r="I159" s="2"/>
      <c r="J159" s="2"/>
      <c r="K159" s="57"/>
    </row>
    <row r="160" spans="1:13" x14ac:dyDescent="0.25">
      <c r="A160" s="58"/>
      <c r="B160" s="59"/>
      <c r="C160" s="59"/>
      <c r="D160" s="59"/>
      <c r="E160" s="60"/>
      <c r="F160" s="4"/>
      <c r="G160" s="2"/>
      <c r="H160" s="2"/>
      <c r="I160" s="2"/>
      <c r="J160" s="2"/>
      <c r="K160" s="57"/>
    </row>
    <row r="161" spans="1:11" x14ac:dyDescent="0.25">
      <c r="A161" s="58"/>
      <c r="B161" s="59"/>
      <c r="C161" s="59"/>
      <c r="D161" s="59"/>
      <c r="E161" s="60"/>
      <c r="F161" s="4"/>
      <c r="G161" s="2"/>
      <c r="H161" s="2"/>
      <c r="I161" s="2"/>
      <c r="J161" s="2"/>
      <c r="K161" s="57"/>
    </row>
    <row r="162" spans="1:11" x14ac:dyDescent="0.25">
      <c r="A162" s="71"/>
      <c r="B162" s="72"/>
      <c r="C162" s="72"/>
      <c r="D162" s="72"/>
      <c r="E162" s="72"/>
      <c r="F162" s="73"/>
      <c r="G162" s="74"/>
      <c r="H162" s="74"/>
      <c r="I162" s="74"/>
      <c r="J162" s="74"/>
      <c r="K162" s="75"/>
    </row>
    <row r="163" spans="1:11" x14ac:dyDescent="0.25">
      <c r="A163" s="58"/>
      <c r="B163" s="59"/>
      <c r="C163" s="59"/>
      <c r="D163" s="59"/>
      <c r="E163" s="60"/>
      <c r="F163" s="4"/>
      <c r="G163" s="2"/>
      <c r="H163" s="2"/>
      <c r="I163" s="2"/>
      <c r="J163" s="2"/>
      <c r="K163" s="57"/>
    </row>
    <row r="164" spans="1:11" x14ac:dyDescent="0.25">
      <c r="A164" s="58"/>
      <c r="B164" s="59"/>
      <c r="C164" s="59"/>
      <c r="D164" s="59"/>
      <c r="E164" s="60"/>
      <c r="F164" s="4"/>
      <c r="G164" s="2"/>
      <c r="H164" s="2"/>
      <c r="I164" s="2"/>
      <c r="J164" s="2"/>
      <c r="K164" s="57"/>
    </row>
    <row r="165" spans="1:11" x14ac:dyDescent="0.25">
      <c r="A165" s="58"/>
      <c r="B165" s="59"/>
      <c r="C165" s="59"/>
      <c r="D165" s="59"/>
      <c r="E165" s="60"/>
      <c r="F165" s="4"/>
      <c r="G165" s="2"/>
      <c r="H165" s="2"/>
      <c r="I165" s="2"/>
      <c r="J165" s="2"/>
      <c r="K165" s="57"/>
    </row>
    <row r="166" spans="1:11" x14ac:dyDescent="0.25">
      <c r="A166" s="58"/>
      <c r="B166" s="59"/>
      <c r="C166" s="59"/>
      <c r="D166" s="59"/>
      <c r="E166" s="60"/>
      <c r="F166" s="4"/>
      <c r="G166" s="2"/>
      <c r="H166" s="2"/>
      <c r="I166" s="2"/>
      <c r="J166" s="2"/>
      <c r="K166" s="57"/>
    </row>
    <row r="167" spans="1:11" x14ac:dyDescent="0.25">
      <c r="A167" s="58"/>
      <c r="B167" s="59"/>
      <c r="C167" s="59"/>
      <c r="D167" s="59"/>
      <c r="E167" s="60"/>
      <c r="F167" s="4"/>
      <c r="G167" s="2"/>
      <c r="H167" s="2"/>
      <c r="I167" s="2"/>
      <c r="J167" s="2"/>
      <c r="K167" s="57"/>
    </row>
    <row r="168" spans="1:11" x14ac:dyDescent="0.25">
      <c r="A168" s="58"/>
      <c r="B168" s="59"/>
      <c r="C168" s="59"/>
      <c r="D168" s="59"/>
      <c r="E168" s="60"/>
      <c r="F168" s="4"/>
      <c r="G168" s="2"/>
      <c r="H168" s="2"/>
      <c r="I168" s="2"/>
      <c r="J168" s="2"/>
      <c r="K168" s="57"/>
    </row>
    <row r="169" spans="1:11" x14ac:dyDescent="0.25">
      <c r="A169" s="58"/>
      <c r="B169" s="59"/>
      <c r="C169" s="59"/>
      <c r="D169" s="59"/>
      <c r="E169" s="60"/>
      <c r="F169" s="4"/>
      <c r="G169" s="2"/>
      <c r="H169" s="2"/>
      <c r="I169" s="2"/>
      <c r="J169" s="2"/>
      <c r="K169" s="57"/>
    </row>
    <row r="170" spans="1:11" x14ac:dyDescent="0.25">
      <c r="A170" s="58"/>
      <c r="B170" s="59"/>
      <c r="C170" s="59"/>
      <c r="D170" s="59"/>
      <c r="E170" s="60"/>
      <c r="F170" s="4"/>
      <c r="G170" s="2"/>
      <c r="H170" s="2"/>
      <c r="I170" s="2"/>
      <c r="J170" s="2"/>
      <c r="K170" s="57"/>
    </row>
    <row r="171" spans="1:11" x14ac:dyDescent="0.25">
      <c r="A171" s="58"/>
      <c r="B171" s="59"/>
      <c r="C171" s="59"/>
      <c r="D171" s="59"/>
      <c r="E171" s="60"/>
      <c r="F171" s="4"/>
      <c r="G171" s="2"/>
      <c r="H171" s="2"/>
      <c r="I171" s="2"/>
      <c r="J171" s="2"/>
      <c r="K171" s="57"/>
    </row>
    <row r="172" spans="1:11" x14ac:dyDescent="0.25">
      <c r="A172" s="58"/>
      <c r="B172" s="59"/>
      <c r="C172" s="59"/>
      <c r="D172" s="59"/>
      <c r="E172" s="60"/>
      <c r="F172" s="4"/>
      <c r="G172" s="2"/>
      <c r="H172" s="2"/>
      <c r="I172" s="2"/>
      <c r="J172" s="2"/>
      <c r="K172" s="57"/>
    </row>
    <row r="173" spans="1:11" x14ac:dyDescent="0.25">
      <c r="A173" s="58"/>
      <c r="B173" s="59"/>
      <c r="C173" s="59"/>
      <c r="D173" s="59"/>
      <c r="E173" s="60"/>
      <c r="F173" s="4"/>
      <c r="G173" s="2"/>
      <c r="H173" s="2"/>
      <c r="I173" s="2"/>
      <c r="J173" s="2"/>
      <c r="K173" s="57"/>
    </row>
    <row r="174" spans="1:11" x14ac:dyDescent="0.25">
      <c r="A174" s="58"/>
      <c r="B174" s="59"/>
      <c r="C174" s="59"/>
      <c r="D174" s="59"/>
      <c r="E174" s="60"/>
      <c r="F174" s="4"/>
      <c r="G174" s="2"/>
      <c r="H174" s="2"/>
      <c r="I174" s="2"/>
      <c r="J174" s="2"/>
      <c r="K174" s="57"/>
    </row>
    <row r="175" spans="1:11" x14ac:dyDescent="0.25">
      <c r="A175" s="58"/>
      <c r="B175" s="59"/>
      <c r="C175" s="59"/>
      <c r="D175" s="59"/>
      <c r="E175" s="60"/>
      <c r="F175" s="4"/>
      <c r="G175" s="2"/>
      <c r="H175" s="2"/>
      <c r="I175" s="2"/>
      <c r="J175" s="2"/>
      <c r="K175" s="57"/>
    </row>
    <row r="176" spans="1:11" x14ac:dyDescent="0.25">
      <c r="A176" s="58"/>
      <c r="B176" s="59"/>
      <c r="C176" s="59"/>
      <c r="D176" s="59"/>
      <c r="E176" s="60"/>
      <c r="F176" s="4"/>
      <c r="G176" s="2"/>
      <c r="H176" s="2"/>
      <c r="I176" s="2"/>
      <c r="J176" s="2"/>
      <c r="K176" s="57"/>
    </row>
    <row r="177" spans="1:11" x14ac:dyDescent="0.25">
      <c r="A177" s="58"/>
      <c r="B177" s="59"/>
      <c r="C177" s="59"/>
      <c r="D177" s="59"/>
      <c r="E177" s="60"/>
      <c r="F177" s="4"/>
      <c r="G177" s="2"/>
      <c r="H177" s="2"/>
      <c r="I177" s="2"/>
      <c r="J177" s="2"/>
      <c r="K177" s="57"/>
    </row>
    <row r="178" spans="1:11" x14ac:dyDescent="0.25">
      <c r="A178" s="58"/>
      <c r="B178" s="59"/>
      <c r="C178" s="59"/>
      <c r="D178" s="59"/>
      <c r="E178" s="60"/>
      <c r="F178" s="4"/>
      <c r="G178" s="2"/>
      <c r="H178" s="2"/>
      <c r="I178" s="2"/>
      <c r="J178" s="2"/>
      <c r="K178" s="57"/>
    </row>
    <row r="179" spans="1:11" x14ac:dyDescent="0.25">
      <c r="A179" s="58"/>
      <c r="B179" s="59"/>
      <c r="C179" s="59"/>
      <c r="D179" s="59"/>
      <c r="E179" s="60"/>
      <c r="F179" s="4"/>
      <c r="G179" s="2"/>
      <c r="H179" s="2"/>
      <c r="I179" s="2"/>
      <c r="J179" s="2"/>
      <c r="K179" s="57"/>
    </row>
    <row r="180" spans="1:11" x14ac:dyDescent="0.25">
      <c r="A180" s="58"/>
      <c r="B180" s="59"/>
      <c r="C180" s="59"/>
      <c r="D180" s="59"/>
      <c r="E180" s="60"/>
      <c r="F180" s="4"/>
      <c r="G180" s="2"/>
      <c r="H180" s="2"/>
      <c r="I180" s="2"/>
      <c r="J180" s="2"/>
      <c r="K180" s="57"/>
    </row>
    <row r="181" spans="1:11" x14ac:dyDescent="0.25">
      <c r="A181" s="58"/>
      <c r="B181" s="59"/>
      <c r="C181" s="59"/>
      <c r="D181" s="59"/>
      <c r="E181" s="60"/>
      <c r="F181" s="4"/>
      <c r="G181" s="2"/>
      <c r="H181" s="2"/>
      <c r="I181" s="2"/>
      <c r="J181" s="2"/>
      <c r="K181" s="57"/>
    </row>
    <row r="182" spans="1:11" x14ac:dyDescent="0.25">
      <c r="A182" s="58"/>
      <c r="B182" s="59"/>
      <c r="C182" s="59"/>
      <c r="D182" s="59"/>
      <c r="E182" s="60"/>
      <c r="F182" s="4"/>
      <c r="G182" s="2"/>
      <c r="H182" s="2"/>
      <c r="I182" s="2"/>
      <c r="J182" s="2"/>
      <c r="K182" s="57"/>
    </row>
    <row r="183" spans="1:11" x14ac:dyDescent="0.25">
      <c r="A183" s="58"/>
      <c r="B183" s="59"/>
      <c r="C183" s="59"/>
      <c r="D183" s="59"/>
      <c r="E183" s="60"/>
      <c r="F183" s="4"/>
      <c r="G183" s="2"/>
      <c r="H183" s="2"/>
      <c r="I183" s="2"/>
      <c r="J183" s="2"/>
      <c r="K183" s="57"/>
    </row>
    <row r="184" spans="1:11" x14ac:dyDescent="0.25">
      <c r="A184" s="58"/>
      <c r="B184" s="59"/>
      <c r="C184" s="59"/>
      <c r="D184" s="59"/>
      <c r="E184" s="60"/>
      <c r="F184" s="4"/>
      <c r="G184" s="2"/>
      <c r="H184" s="2"/>
      <c r="I184" s="2"/>
      <c r="J184" s="2"/>
      <c r="K184" s="57"/>
    </row>
    <row r="185" spans="1:11" x14ac:dyDescent="0.25">
      <c r="A185" s="58"/>
      <c r="B185" s="59"/>
      <c r="C185" s="59"/>
      <c r="D185" s="59"/>
      <c r="E185" s="60"/>
      <c r="F185" s="4"/>
      <c r="G185" s="2"/>
      <c r="H185" s="2"/>
      <c r="I185" s="2"/>
      <c r="J185" s="2"/>
      <c r="K185" s="57"/>
    </row>
    <row r="186" spans="1:11" x14ac:dyDescent="0.25">
      <c r="A186" s="58"/>
      <c r="B186" s="59"/>
      <c r="C186" s="59"/>
      <c r="D186" s="59"/>
      <c r="E186" s="60"/>
      <c r="F186" s="4"/>
      <c r="G186" s="2"/>
      <c r="H186" s="2"/>
      <c r="I186" s="2"/>
      <c r="J186" s="2"/>
      <c r="K186" s="57"/>
    </row>
    <row r="187" spans="1:11" x14ac:dyDescent="0.25">
      <c r="A187" s="58"/>
      <c r="B187" s="59"/>
      <c r="C187" s="59"/>
      <c r="D187" s="59"/>
      <c r="E187" s="60"/>
      <c r="F187" s="4"/>
      <c r="G187" s="2"/>
      <c r="H187" s="2"/>
      <c r="I187" s="2"/>
      <c r="J187" s="2"/>
      <c r="K187" s="57"/>
    </row>
    <row r="188" spans="1:11" x14ac:dyDescent="0.25">
      <c r="A188" s="58"/>
      <c r="B188" s="59"/>
      <c r="C188" s="59"/>
      <c r="D188" s="59"/>
      <c r="E188" s="60"/>
      <c r="F188" s="4"/>
      <c r="G188" s="2"/>
      <c r="H188" s="2"/>
      <c r="I188" s="2"/>
      <c r="J188" s="2"/>
      <c r="K188" s="57"/>
    </row>
    <row r="189" spans="1:11" x14ac:dyDescent="0.25">
      <c r="A189" s="58"/>
      <c r="B189" s="59"/>
      <c r="C189" s="59"/>
      <c r="D189" s="59"/>
      <c r="E189" s="60"/>
      <c r="F189" s="4"/>
      <c r="G189" s="2"/>
      <c r="H189" s="2"/>
      <c r="I189" s="2"/>
      <c r="J189" s="2"/>
      <c r="K189" s="57"/>
    </row>
    <row r="190" spans="1:11" x14ac:dyDescent="0.25">
      <c r="A190" s="58"/>
      <c r="B190" s="59"/>
      <c r="C190" s="59"/>
      <c r="D190" s="59"/>
      <c r="E190" s="60"/>
      <c r="F190" s="4"/>
      <c r="G190" s="2"/>
      <c r="H190" s="2"/>
      <c r="I190" s="2"/>
      <c r="J190" s="2"/>
      <c r="K190" s="57"/>
    </row>
    <row r="191" spans="1:11" x14ac:dyDescent="0.25">
      <c r="A191" s="58"/>
      <c r="B191" s="59"/>
      <c r="C191" s="59"/>
      <c r="D191" s="59"/>
      <c r="E191" s="60"/>
      <c r="F191" s="4"/>
      <c r="G191" s="2"/>
      <c r="H191" s="2"/>
      <c r="I191" s="2"/>
      <c r="J191" s="2"/>
      <c r="K191" s="57"/>
    </row>
    <row r="192" spans="1:11" x14ac:dyDescent="0.25">
      <c r="A192" s="58"/>
      <c r="B192" s="59"/>
      <c r="C192" s="59"/>
      <c r="D192" s="59"/>
      <c r="E192" s="60"/>
      <c r="F192" s="4"/>
      <c r="G192" s="2"/>
      <c r="H192" s="2"/>
      <c r="I192" s="2"/>
      <c r="J192" s="2"/>
      <c r="K192" s="57"/>
    </row>
    <row r="193" spans="1:11" x14ac:dyDescent="0.25">
      <c r="A193" s="58"/>
      <c r="B193" s="59"/>
      <c r="C193" s="59"/>
      <c r="D193" s="59"/>
      <c r="E193" s="60"/>
      <c r="F193" s="4"/>
      <c r="G193" s="2"/>
      <c r="H193" s="2"/>
      <c r="I193" s="2"/>
      <c r="J193" s="2"/>
      <c r="K193" s="57"/>
    </row>
    <row r="194" spans="1:11" x14ac:dyDescent="0.25">
      <c r="A194" s="58"/>
      <c r="B194" s="59"/>
      <c r="C194" s="59"/>
      <c r="D194" s="59"/>
      <c r="E194" s="60"/>
      <c r="F194" s="4"/>
      <c r="G194" s="2"/>
      <c r="H194" s="2"/>
      <c r="I194" s="2"/>
      <c r="J194" s="2"/>
      <c r="K194" s="57"/>
    </row>
    <row r="195" spans="1:11" x14ac:dyDescent="0.25">
      <c r="A195" s="58"/>
      <c r="B195" s="59"/>
      <c r="C195" s="59"/>
      <c r="D195" s="59"/>
      <c r="E195" s="60"/>
      <c r="F195" s="4"/>
      <c r="G195" s="2"/>
      <c r="H195" s="2"/>
      <c r="I195" s="2"/>
      <c r="J195" s="2"/>
      <c r="K195" s="57"/>
    </row>
    <row r="196" spans="1:11" x14ac:dyDescent="0.25">
      <c r="A196" s="58"/>
      <c r="B196" s="59"/>
      <c r="C196" s="59"/>
      <c r="D196" s="59"/>
      <c r="E196" s="60"/>
      <c r="F196" s="4"/>
      <c r="G196" s="2"/>
      <c r="H196" s="2"/>
      <c r="I196" s="2"/>
      <c r="J196" s="2"/>
      <c r="K196" s="57"/>
    </row>
    <row r="197" spans="1:11" x14ac:dyDescent="0.25">
      <c r="A197" s="58"/>
      <c r="B197" s="59"/>
      <c r="C197" s="59"/>
      <c r="D197" s="59"/>
      <c r="E197" s="60"/>
      <c r="F197" s="4"/>
      <c r="G197" s="2"/>
      <c r="H197" s="2"/>
      <c r="I197" s="2"/>
      <c r="J197" s="2"/>
      <c r="K197" s="57"/>
    </row>
    <row r="198" spans="1:11" x14ac:dyDescent="0.25">
      <c r="A198" s="58"/>
      <c r="B198" s="59"/>
      <c r="C198" s="59"/>
      <c r="D198" s="59"/>
      <c r="E198" s="60"/>
      <c r="F198" s="4"/>
      <c r="G198" s="2"/>
      <c r="H198" s="2"/>
      <c r="I198" s="2"/>
      <c r="J198" s="2"/>
      <c r="K198" s="57"/>
    </row>
    <row r="199" spans="1:11" x14ac:dyDescent="0.25">
      <c r="A199" s="58"/>
      <c r="B199" s="59"/>
      <c r="C199" s="59"/>
      <c r="D199" s="59"/>
      <c r="E199" s="60"/>
      <c r="F199" s="4"/>
      <c r="G199" s="2"/>
      <c r="H199" s="2"/>
      <c r="I199" s="2"/>
      <c r="J199" s="2"/>
      <c r="K199" s="57"/>
    </row>
    <row r="200" spans="1:11" x14ac:dyDescent="0.25">
      <c r="A200" s="58"/>
      <c r="B200" s="59"/>
      <c r="C200" s="59"/>
      <c r="D200" s="59"/>
      <c r="E200" s="60"/>
      <c r="F200" s="4"/>
      <c r="G200" s="2"/>
      <c r="H200" s="2"/>
      <c r="I200" s="2"/>
      <c r="J200" s="2"/>
      <c r="K200" s="57"/>
    </row>
    <row r="201" spans="1:11" x14ac:dyDescent="0.25">
      <c r="A201" s="58"/>
      <c r="B201" s="59"/>
      <c r="C201" s="59"/>
      <c r="D201" s="59"/>
      <c r="E201" s="60"/>
      <c r="F201" s="4"/>
      <c r="G201" s="2"/>
      <c r="H201" s="2"/>
      <c r="I201" s="2"/>
      <c r="J201" s="2"/>
      <c r="K201" s="57"/>
    </row>
    <row r="202" spans="1:11" x14ac:dyDescent="0.25">
      <c r="A202" s="58"/>
      <c r="B202" s="59"/>
      <c r="C202" s="59"/>
      <c r="D202" s="59"/>
      <c r="E202" s="60"/>
      <c r="F202" s="4"/>
      <c r="G202" s="2"/>
      <c r="H202" s="2"/>
      <c r="I202" s="2"/>
      <c r="J202" s="2"/>
      <c r="K202" s="57"/>
    </row>
    <row r="203" spans="1:11" x14ac:dyDescent="0.25">
      <c r="A203" s="58"/>
      <c r="B203" s="59"/>
      <c r="C203" s="59"/>
      <c r="D203" s="59"/>
      <c r="E203" s="60"/>
      <c r="F203" s="4"/>
      <c r="G203" s="2"/>
      <c r="H203" s="2"/>
      <c r="I203" s="2"/>
      <c r="J203" s="2"/>
      <c r="K203" s="57"/>
    </row>
    <row r="204" spans="1:11" x14ac:dyDescent="0.25">
      <c r="A204" s="58"/>
      <c r="B204" s="59"/>
      <c r="C204" s="59"/>
      <c r="D204" s="59"/>
      <c r="E204" s="60"/>
      <c r="F204" s="4"/>
      <c r="G204" s="2"/>
      <c r="H204" s="2"/>
      <c r="I204" s="2"/>
      <c r="J204" s="2"/>
      <c r="K204" s="57"/>
    </row>
    <row r="205" spans="1:11" x14ac:dyDescent="0.25">
      <c r="A205" s="58"/>
      <c r="B205" s="59"/>
      <c r="C205" s="59"/>
      <c r="D205" s="59"/>
      <c r="E205" s="60"/>
      <c r="F205" s="4"/>
      <c r="G205" s="2"/>
      <c r="H205" s="2"/>
      <c r="I205" s="2"/>
      <c r="J205" s="2"/>
      <c r="K205" s="57"/>
    </row>
    <row r="206" spans="1:11" x14ac:dyDescent="0.25">
      <c r="A206" s="58"/>
      <c r="B206" s="59"/>
      <c r="C206" s="59"/>
      <c r="D206" s="59"/>
      <c r="E206" s="60"/>
      <c r="F206" s="4"/>
      <c r="G206" s="2"/>
      <c r="H206" s="2"/>
      <c r="I206" s="2"/>
      <c r="J206" s="2"/>
      <c r="K206" s="57"/>
    </row>
    <row r="207" spans="1:11" x14ac:dyDescent="0.25">
      <c r="A207" s="58"/>
      <c r="B207" s="59"/>
      <c r="C207" s="59"/>
      <c r="D207" s="59"/>
      <c r="E207" s="60"/>
      <c r="F207" s="4"/>
      <c r="G207" s="2"/>
      <c r="H207" s="2"/>
      <c r="I207" s="2"/>
      <c r="J207" s="2"/>
      <c r="K207" s="57"/>
    </row>
    <row r="208" spans="1:11" x14ac:dyDescent="0.25">
      <c r="A208" s="58"/>
      <c r="B208" s="59"/>
      <c r="C208" s="59"/>
      <c r="D208" s="59"/>
      <c r="E208" s="60"/>
      <c r="F208" s="4"/>
      <c r="G208" s="2"/>
      <c r="H208" s="2"/>
      <c r="I208" s="2"/>
      <c r="J208" s="2"/>
      <c r="K208" s="57"/>
    </row>
    <row r="209" spans="1:11" x14ac:dyDescent="0.25">
      <c r="A209" s="58"/>
      <c r="B209" s="59"/>
      <c r="C209" s="59"/>
      <c r="D209" s="59"/>
      <c r="E209" s="60"/>
      <c r="F209" s="4"/>
      <c r="G209" s="2"/>
      <c r="H209" s="2"/>
      <c r="I209" s="2"/>
      <c r="J209" s="2"/>
      <c r="K209" s="57"/>
    </row>
    <row r="210" spans="1:11" x14ac:dyDescent="0.25">
      <c r="A210" s="58"/>
      <c r="B210" s="59"/>
      <c r="C210" s="59"/>
      <c r="D210" s="59"/>
      <c r="E210" s="60"/>
      <c r="F210" s="4"/>
      <c r="G210" s="2"/>
      <c r="H210" s="2"/>
      <c r="I210" s="2"/>
      <c r="J210" s="2"/>
      <c r="K210" s="57"/>
    </row>
    <row r="211" spans="1:11" x14ac:dyDescent="0.25">
      <c r="A211" s="58"/>
      <c r="B211" s="59"/>
      <c r="C211" s="59"/>
      <c r="D211" s="59"/>
      <c r="E211" s="60"/>
      <c r="F211" s="4"/>
      <c r="G211" s="2"/>
      <c r="H211" s="2"/>
      <c r="I211" s="2"/>
      <c r="J211" s="2"/>
      <c r="K211" s="57"/>
    </row>
    <row r="212" spans="1:11" x14ac:dyDescent="0.25">
      <c r="A212" s="58"/>
      <c r="B212" s="59"/>
      <c r="C212" s="59"/>
      <c r="D212" s="59"/>
      <c r="E212" s="60"/>
      <c r="F212" s="4"/>
      <c r="G212" s="2"/>
      <c r="H212" s="2"/>
      <c r="I212" s="2"/>
      <c r="J212" s="2"/>
      <c r="K212" s="57"/>
    </row>
    <row r="213" spans="1:11" x14ac:dyDescent="0.25">
      <c r="A213" s="58"/>
      <c r="B213" s="59"/>
      <c r="C213" s="59"/>
      <c r="D213" s="59"/>
      <c r="E213" s="60"/>
      <c r="F213" s="4"/>
      <c r="G213" s="2"/>
      <c r="H213" s="2"/>
      <c r="I213" s="2"/>
      <c r="J213" s="2"/>
      <c r="K213" s="57"/>
    </row>
    <row r="214" spans="1:11" x14ac:dyDescent="0.25">
      <c r="A214" s="58"/>
      <c r="B214" s="59"/>
      <c r="C214" s="59"/>
      <c r="D214" s="59"/>
      <c r="E214" s="60"/>
      <c r="F214" s="4"/>
      <c r="G214" s="2"/>
      <c r="H214" s="2"/>
      <c r="I214" s="2"/>
      <c r="J214" s="2"/>
      <c r="K214" s="57"/>
    </row>
    <row r="215" spans="1:11" x14ac:dyDescent="0.25">
      <c r="A215" s="58"/>
      <c r="B215" s="59"/>
      <c r="C215" s="59"/>
      <c r="D215" s="59"/>
      <c r="E215" s="60"/>
      <c r="F215" s="4"/>
      <c r="G215" s="2"/>
      <c r="H215" s="2"/>
      <c r="I215" s="2"/>
      <c r="J215" s="2"/>
      <c r="K215" s="57"/>
    </row>
    <row r="216" spans="1:11" x14ac:dyDescent="0.25">
      <c r="A216" s="58"/>
      <c r="B216" s="59"/>
      <c r="C216" s="59"/>
      <c r="D216" s="59"/>
      <c r="E216" s="60"/>
      <c r="F216" s="4"/>
      <c r="G216" s="2"/>
      <c r="H216" s="2"/>
      <c r="I216" s="2"/>
      <c r="J216" s="2"/>
      <c r="K216" s="57"/>
    </row>
    <row r="217" spans="1:11" x14ac:dyDescent="0.25">
      <c r="A217" s="58"/>
      <c r="B217" s="59"/>
      <c r="C217" s="59"/>
      <c r="D217" s="59"/>
      <c r="E217" s="60"/>
      <c r="F217" s="4"/>
      <c r="G217" s="2"/>
      <c r="H217" s="2"/>
      <c r="I217" s="2"/>
      <c r="J217" s="2"/>
      <c r="K217" s="57"/>
    </row>
    <row r="218" spans="1:11" x14ac:dyDescent="0.25">
      <c r="A218" s="58"/>
      <c r="B218" s="59"/>
      <c r="C218" s="59"/>
      <c r="D218" s="59"/>
      <c r="E218" s="60"/>
      <c r="F218" s="4"/>
      <c r="G218" s="2"/>
      <c r="H218" s="2"/>
      <c r="I218" s="2"/>
      <c r="J218" s="2"/>
      <c r="K218" s="57"/>
    </row>
    <row r="219" spans="1:11" x14ac:dyDescent="0.25">
      <c r="A219" s="58"/>
      <c r="B219" s="59"/>
      <c r="C219" s="59"/>
      <c r="D219" s="59"/>
      <c r="E219" s="60"/>
      <c r="F219" s="4"/>
      <c r="G219" s="2"/>
      <c r="H219" s="2"/>
      <c r="I219" s="2"/>
      <c r="J219" s="2"/>
      <c r="K219" s="57"/>
    </row>
    <row r="220" spans="1:11" x14ac:dyDescent="0.25">
      <c r="A220" s="58"/>
      <c r="B220" s="59"/>
      <c r="C220" s="59"/>
      <c r="D220" s="59"/>
      <c r="E220" s="60"/>
      <c r="F220" s="4"/>
      <c r="G220" s="2"/>
      <c r="H220" s="2"/>
      <c r="I220" s="2"/>
      <c r="J220" s="2"/>
      <c r="K220" s="57"/>
    </row>
    <row r="221" spans="1:11" x14ac:dyDescent="0.25">
      <c r="A221" s="58"/>
      <c r="B221" s="59"/>
      <c r="C221" s="59"/>
      <c r="D221" s="59"/>
      <c r="E221" s="60"/>
      <c r="F221" s="4"/>
      <c r="G221" s="2"/>
      <c r="H221" s="2"/>
      <c r="I221" s="2"/>
      <c r="J221" s="2"/>
      <c r="K221" s="57"/>
    </row>
    <row r="222" spans="1:11" x14ac:dyDescent="0.25">
      <c r="A222" s="58"/>
      <c r="B222" s="59"/>
      <c r="C222" s="59"/>
      <c r="D222" s="59"/>
      <c r="E222" s="60"/>
      <c r="F222" s="4"/>
      <c r="G222" s="2"/>
      <c r="H222" s="2"/>
      <c r="I222" s="2"/>
      <c r="J222" s="2"/>
      <c r="K222" s="57"/>
    </row>
    <row r="223" spans="1:11" x14ac:dyDescent="0.25">
      <c r="A223" s="58"/>
      <c r="B223" s="59"/>
      <c r="C223" s="59"/>
      <c r="D223" s="59"/>
      <c r="E223" s="60"/>
      <c r="F223" s="4"/>
      <c r="G223" s="2"/>
      <c r="H223" s="2"/>
      <c r="I223" s="2"/>
      <c r="J223" s="2"/>
      <c r="K223" s="57"/>
    </row>
    <row r="224" spans="1:11" x14ac:dyDescent="0.25">
      <c r="A224" s="58"/>
      <c r="B224" s="59"/>
      <c r="C224" s="59"/>
      <c r="D224" s="59"/>
      <c r="E224" s="60"/>
      <c r="F224" s="4"/>
      <c r="G224" s="2"/>
      <c r="H224" s="2"/>
      <c r="I224" s="2"/>
      <c r="J224" s="2"/>
      <c r="K224" s="57"/>
    </row>
    <row r="225" spans="1:11" x14ac:dyDescent="0.25">
      <c r="A225" s="58"/>
      <c r="B225" s="59"/>
      <c r="C225" s="59"/>
      <c r="D225" s="59"/>
      <c r="E225" s="60"/>
      <c r="F225" s="4"/>
      <c r="G225" s="2"/>
      <c r="H225" s="2"/>
      <c r="I225" s="2"/>
      <c r="J225" s="2"/>
      <c r="K225" s="57"/>
    </row>
    <row r="226" spans="1:11" x14ac:dyDescent="0.25">
      <c r="A226" s="58"/>
      <c r="B226" s="59"/>
      <c r="C226" s="59"/>
      <c r="D226" s="59"/>
      <c r="E226" s="60"/>
      <c r="F226" s="4"/>
      <c r="G226" s="2"/>
      <c r="H226" s="2"/>
      <c r="I226" s="2"/>
      <c r="J226" s="2"/>
      <c r="K226" s="57"/>
    </row>
    <row r="227" spans="1:11" x14ac:dyDescent="0.25">
      <c r="A227" s="58"/>
      <c r="B227" s="59"/>
      <c r="C227" s="59"/>
      <c r="D227" s="59"/>
      <c r="E227" s="60"/>
      <c r="F227" s="4"/>
      <c r="G227" s="2"/>
      <c r="H227" s="2"/>
      <c r="I227" s="2"/>
      <c r="J227" s="2"/>
      <c r="K227" s="57"/>
    </row>
    <row r="228" spans="1:11" x14ac:dyDescent="0.25">
      <c r="A228" s="58"/>
      <c r="B228" s="59"/>
      <c r="C228" s="59"/>
      <c r="D228" s="59"/>
      <c r="E228" s="60"/>
      <c r="F228" s="4"/>
      <c r="G228" s="2"/>
      <c r="H228" s="2"/>
      <c r="I228" s="2"/>
      <c r="J228" s="2"/>
      <c r="K228" s="57"/>
    </row>
    <row r="229" spans="1:11" x14ac:dyDescent="0.25">
      <c r="A229" s="58"/>
      <c r="B229" s="59"/>
      <c r="C229" s="59"/>
      <c r="D229" s="59"/>
      <c r="E229" s="60"/>
      <c r="F229" s="4"/>
      <c r="G229" s="2"/>
      <c r="H229" s="2"/>
      <c r="I229" s="2"/>
      <c r="J229" s="2"/>
      <c r="K229" s="57"/>
    </row>
    <row r="230" spans="1:11" x14ac:dyDescent="0.25">
      <c r="A230" s="58"/>
      <c r="B230" s="59"/>
      <c r="C230" s="59"/>
      <c r="D230" s="59"/>
      <c r="E230" s="60"/>
      <c r="F230" s="4"/>
      <c r="G230" s="2"/>
      <c r="H230" s="2"/>
      <c r="I230" s="2"/>
      <c r="J230" s="2"/>
      <c r="K230" s="57"/>
    </row>
    <row r="231" spans="1:11" x14ac:dyDescent="0.25">
      <c r="A231" s="58"/>
      <c r="B231" s="59"/>
      <c r="C231" s="59"/>
      <c r="D231" s="59"/>
      <c r="E231" s="60"/>
      <c r="F231" s="4"/>
      <c r="G231" s="2"/>
      <c r="H231" s="2"/>
      <c r="I231" s="2"/>
      <c r="J231" s="2"/>
      <c r="K231" s="57"/>
    </row>
    <row r="232" spans="1:11" x14ac:dyDescent="0.25">
      <c r="A232" s="58"/>
      <c r="B232" s="59"/>
      <c r="C232" s="59"/>
      <c r="D232" s="59"/>
      <c r="E232" s="60"/>
      <c r="F232" s="4"/>
      <c r="G232" s="2"/>
      <c r="H232" s="2"/>
      <c r="I232" s="2"/>
      <c r="J232" s="2"/>
      <c r="K232" s="57"/>
    </row>
    <row r="233" spans="1:11" x14ac:dyDescent="0.25">
      <c r="A233" s="58"/>
      <c r="B233" s="59"/>
      <c r="C233" s="59"/>
      <c r="D233" s="59"/>
      <c r="E233" s="60"/>
      <c r="F233" s="4"/>
      <c r="G233" s="2"/>
      <c r="H233" s="2"/>
      <c r="I233" s="2"/>
      <c r="J233" s="2"/>
      <c r="K233" s="57"/>
    </row>
    <row r="234" spans="1:11" x14ac:dyDescent="0.25">
      <c r="A234" s="58"/>
      <c r="B234" s="59"/>
      <c r="C234" s="59"/>
      <c r="D234" s="59"/>
      <c r="E234" s="60"/>
      <c r="F234" s="4"/>
      <c r="G234" s="2"/>
      <c r="H234" s="2"/>
      <c r="I234" s="2"/>
      <c r="J234" s="2"/>
      <c r="K234" s="57"/>
    </row>
    <row r="235" spans="1:11" x14ac:dyDescent="0.25">
      <c r="A235" s="58"/>
      <c r="B235" s="59"/>
      <c r="C235" s="59"/>
      <c r="D235" s="59"/>
      <c r="E235" s="60"/>
      <c r="F235" s="4"/>
      <c r="G235" s="2"/>
      <c r="H235" s="2"/>
      <c r="I235" s="2"/>
      <c r="J235" s="2"/>
      <c r="K235" s="57"/>
    </row>
    <row r="236" spans="1:11" x14ac:dyDescent="0.25">
      <c r="A236" s="58"/>
      <c r="B236" s="59"/>
      <c r="C236" s="59"/>
      <c r="D236" s="59"/>
      <c r="E236" s="60"/>
      <c r="F236" s="4"/>
      <c r="G236" s="2"/>
      <c r="H236" s="2"/>
      <c r="I236" s="2"/>
      <c r="J236" s="2"/>
      <c r="K236" s="57"/>
    </row>
    <row r="237" spans="1:11" x14ac:dyDescent="0.25">
      <c r="A237" s="58"/>
      <c r="B237" s="59"/>
      <c r="C237" s="59"/>
      <c r="D237" s="59"/>
      <c r="E237" s="60"/>
      <c r="F237" s="4"/>
      <c r="G237" s="2"/>
      <c r="H237" s="2"/>
      <c r="I237" s="2"/>
      <c r="J237" s="2"/>
      <c r="K237" s="57"/>
    </row>
    <row r="238" spans="1:11" x14ac:dyDescent="0.25">
      <c r="A238" s="58"/>
      <c r="B238" s="59"/>
      <c r="C238" s="59"/>
      <c r="D238" s="59"/>
      <c r="E238" s="60"/>
      <c r="F238" s="4"/>
      <c r="G238" s="2"/>
      <c r="H238" s="2"/>
      <c r="I238" s="2"/>
      <c r="J238" s="2"/>
      <c r="K238" s="57"/>
    </row>
    <row r="239" spans="1:11" x14ac:dyDescent="0.25">
      <c r="A239" s="58"/>
      <c r="B239" s="59"/>
      <c r="C239" s="59"/>
      <c r="D239" s="59"/>
      <c r="E239" s="60"/>
      <c r="F239" s="4"/>
      <c r="G239" s="2"/>
      <c r="H239" s="2"/>
      <c r="I239" s="2"/>
      <c r="J239" s="2"/>
      <c r="K239" s="57"/>
    </row>
    <row r="240" spans="1:11" x14ac:dyDescent="0.25">
      <c r="A240" s="58"/>
      <c r="B240" s="59"/>
      <c r="C240" s="59"/>
      <c r="D240" s="59"/>
      <c r="E240" s="60"/>
      <c r="F240" s="4"/>
      <c r="G240" s="2"/>
      <c r="H240" s="2"/>
      <c r="I240" s="2"/>
      <c r="J240" s="2"/>
      <c r="K240" s="57"/>
    </row>
    <row r="241" spans="1:11" x14ac:dyDescent="0.25">
      <c r="A241" s="58"/>
      <c r="B241" s="59"/>
      <c r="C241" s="59"/>
      <c r="D241" s="59"/>
      <c r="E241" s="60"/>
      <c r="F241" s="4"/>
      <c r="G241" s="2"/>
      <c r="H241" s="2"/>
      <c r="I241" s="2"/>
      <c r="J241" s="2"/>
      <c r="K241" s="57"/>
    </row>
    <row r="242" spans="1:11" x14ac:dyDescent="0.25">
      <c r="A242" s="58"/>
      <c r="B242" s="59"/>
      <c r="C242" s="59"/>
      <c r="D242" s="59"/>
      <c r="E242" s="60"/>
      <c r="F242" s="4"/>
      <c r="G242" s="2"/>
      <c r="H242" s="2"/>
      <c r="I242" s="2"/>
      <c r="J242" s="2"/>
      <c r="K242" s="57"/>
    </row>
    <row r="243" spans="1:11" x14ac:dyDescent="0.25">
      <c r="A243" s="58"/>
      <c r="B243" s="59"/>
      <c r="C243" s="59"/>
      <c r="D243" s="59"/>
      <c r="E243" s="60"/>
      <c r="F243" s="4"/>
      <c r="G243" s="2"/>
      <c r="H243" s="2"/>
      <c r="I243" s="2"/>
      <c r="J243" s="2"/>
      <c r="K243" s="57"/>
    </row>
    <row r="244" spans="1:11" x14ac:dyDescent="0.25">
      <c r="A244" s="58"/>
      <c r="B244" s="59"/>
      <c r="C244" s="59"/>
      <c r="D244" s="59"/>
      <c r="E244" s="60"/>
      <c r="F244" s="4"/>
      <c r="G244" s="2"/>
      <c r="H244" s="2"/>
      <c r="I244" s="2"/>
      <c r="J244" s="2"/>
      <c r="K244" s="57"/>
    </row>
    <row r="245" spans="1:11" x14ac:dyDescent="0.25">
      <c r="A245" s="58"/>
      <c r="B245" s="59"/>
      <c r="C245" s="59"/>
      <c r="D245" s="59"/>
      <c r="E245" s="60"/>
      <c r="F245" s="4"/>
      <c r="G245" s="2"/>
      <c r="H245" s="2"/>
      <c r="I245" s="2"/>
      <c r="J245" s="2"/>
      <c r="K245" s="57"/>
    </row>
    <row r="246" spans="1:11" x14ac:dyDescent="0.25">
      <c r="A246" s="58"/>
      <c r="B246" s="59"/>
      <c r="C246" s="59"/>
      <c r="D246" s="59"/>
      <c r="E246" s="60"/>
      <c r="F246" s="4"/>
      <c r="G246" s="2"/>
      <c r="H246" s="2"/>
      <c r="I246" s="2"/>
      <c r="J246" s="2"/>
      <c r="K246" s="57"/>
    </row>
    <row r="247" spans="1:11" x14ac:dyDescent="0.25">
      <c r="A247" s="58"/>
      <c r="B247" s="59"/>
      <c r="C247" s="59"/>
      <c r="D247" s="59"/>
      <c r="E247" s="60"/>
      <c r="F247" s="4"/>
      <c r="G247" s="2"/>
      <c r="H247" s="2"/>
      <c r="I247" s="2"/>
      <c r="J247" s="2"/>
      <c r="K247" s="57"/>
    </row>
    <row r="248" spans="1:11" x14ac:dyDescent="0.25">
      <c r="A248" s="58"/>
      <c r="B248" s="59"/>
      <c r="C248" s="59"/>
      <c r="D248" s="59"/>
      <c r="E248" s="60"/>
      <c r="F248" s="4"/>
      <c r="G248" s="2"/>
      <c r="H248" s="2"/>
      <c r="I248" s="2"/>
      <c r="J248" s="2"/>
      <c r="K248" s="57"/>
    </row>
    <row r="249" spans="1:11" x14ac:dyDescent="0.25">
      <c r="A249" s="58"/>
      <c r="B249" s="59"/>
      <c r="C249" s="59"/>
      <c r="D249" s="59"/>
      <c r="E249" s="60"/>
      <c r="F249" s="4"/>
      <c r="G249" s="2"/>
      <c r="H249" s="2"/>
      <c r="I249" s="2"/>
      <c r="J249" s="2"/>
      <c r="K249" s="57"/>
    </row>
    <row r="250" spans="1:11" x14ac:dyDescent="0.25">
      <c r="A250" s="58"/>
      <c r="B250" s="59"/>
      <c r="C250" s="59"/>
      <c r="D250" s="59"/>
      <c r="E250" s="60"/>
      <c r="F250" s="4"/>
      <c r="G250" s="2"/>
      <c r="H250" s="2"/>
      <c r="I250" s="2"/>
      <c r="J250" s="2"/>
      <c r="K250" s="57"/>
    </row>
    <row r="251" spans="1:11" x14ac:dyDescent="0.25">
      <c r="A251" s="58"/>
      <c r="B251" s="59"/>
      <c r="C251" s="59"/>
      <c r="D251" s="59"/>
      <c r="E251" s="60"/>
      <c r="F251" s="4"/>
      <c r="G251" s="2"/>
      <c r="H251" s="2"/>
      <c r="I251" s="2"/>
      <c r="J251" s="2"/>
      <c r="K251" s="57"/>
    </row>
    <row r="252" spans="1:11" x14ac:dyDescent="0.25">
      <c r="A252" s="58"/>
      <c r="B252" s="59"/>
      <c r="C252" s="59"/>
      <c r="D252" s="59"/>
      <c r="E252" s="60"/>
      <c r="F252" s="4"/>
      <c r="G252" s="2"/>
      <c r="H252" s="2"/>
      <c r="I252" s="2"/>
      <c r="J252" s="2"/>
      <c r="K252" s="57"/>
    </row>
    <row r="253" spans="1:11" x14ac:dyDescent="0.25">
      <c r="A253" s="58"/>
      <c r="B253" s="59"/>
      <c r="C253" s="59"/>
      <c r="D253" s="59"/>
      <c r="E253" s="60"/>
      <c r="F253" s="4"/>
      <c r="G253" s="2"/>
      <c r="H253" s="2"/>
      <c r="I253" s="2"/>
      <c r="J253" s="2"/>
      <c r="K253" s="57"/>
    </row>
    <row r="254" spans="1:11" x14ac:dyDescent="0.25">
      <c r="A254" s="58"/>
      <c r="B254" s="59"/>
      <c r="C254" s="59"/>
      <c r="D254" s="59"/>
      <c r="E254" s="60"/>
      <c r="F254" s="4"/>
      <c r="G254" s="2"/>
      <c r="H254" s="2"/>
      <c r="I254" s="2"/>
      <c r="J254" s="2"/>
      <c r="K254" s="57"/>
    </row>
    <row r="255" spans="1:11" x14ac:dyDescent="0.25">
      <c r="A255" s="58"/>
      <c r="B255" s="59"/>
      <c r="C255" s="59"/>
      <c r="D255" s="59"/>
      <c r="E255" s="60"/>
      <c r="F255" s="4"/>
      <c r="G255" s="2"/>
      <c r="H255" s="2"/>
      <c r="I255" s="2"/>
      <c r="J255" s="2"/>
      <c r="K255" s="57"/>
    </row>
    <row r="256" spans="1:11" x14ac:dyDescent="0.25">
      <c r="A256" s="58"/>
      <c r="B256" s="59"/>
      <c r="C256" s="59"/>
      <c r="D256" s="59"/>
      <c r="E256" s="60"/>
      <c r="F256" s="4"/>
      <c r="G256" s="2"/>
      <c r="H256" s="2"/>
      <c r="I256" s="2"/>
      <c r="J256" s="2"/>
      <c r="K256" s="57"/>
    </row>
    <row r="257" spans="1:11" x14ac:dyDescent="0.25">
      <c r="A257" s="58"/>
      <c r="B257" s="59"/>
      <c r="C257" s="59"/>
      <c r="D257" s="59"/>
      <c r="E257" s="60"/>
      <c r="F257" s="4"/>
      <c r="G257" s="2"/>
      <c r="H257" s="2"/>
      <c r="I257" s="2"/>
      <c r="J257" s="2"/>
      <c r="K257" s="57"/>
    </row>
    <row r="258" spans="1:11" x14ac:dyDescent="0.25">
      <c r="A258" s="58"/>
      <c r="B258" s="59"/>
      <c r="C258" s="59"/>
      <c r="D258" s="59"/>
      <c r="E258" s="60"/>
      <c r="F258" s="4"/>
      <c r="G258" s="2"/>
      <c r="H258" s="2"/>
      <c r="I258" s="2"/>
      <c r="J258" s="2"/>
      <c r="K258" s="57"/>
    </row>
    <row r="259" spans="1:11" x14ac:dyDescent="0.25">
      <c r="A259" s="58"/>
      <c r="B259" s="59"/>
      <c r="C259" s="59"/>
      <c r="D259" s="59"/>
      <c r="E259" s="60"/>
      <c r="F259" s="4"/>
      <c r="G259" s="2"/>
      <c r="H259" s="2"/>
      <c r="I259" s="2"/>
      <c r="J259" s="2"/>
      <c r="K259" s="57"/>
    </row>
    <row r="260" spans="1:11" x14ac:dyDescent="0.25">
      <c r="A260" s="58"/>
      <c r="B260" s="59"/>
      <c r="C260" s="59"/>
      <c r="D260" s="59"/>
      <c r="E260" s="60"/>
      <c r="F260" s="4"/>
      <c r="G260" s="2"/>
      <c r="H260" s="2"/>
      <c r="I260" s="2"/>
      <c r="J260" s="2"/>
      <c r="K260" s="57"/>
    </row>
    <row r="261" spans="1:11" x14ac:dyDescent="0.25">
      <c r="A261" s="58"/>
      <c r="B261" s="59"/>
      <c r="C261" s="59"/>
      <c r="D261" s="59"/>
      <c r="E261" s="60"/>
      <c r="F261" s="4"/>
      <c r="G261" s="2"/>
      <c r="H261" s="2"/>
      <c r="I261" s="2"/>
      <c r="J261" s="2"/>
      <c r="K261" s="57"/>
    </row>
    <row r="262" spans="1:11" x14ac:dyDescent="0.25">
      <c r="A262" s="58"/>
      <c r="B262" s="59"/>
      <c r="C262" s="59"/>
      <c r="D262" s="59"/>
      <c r="E262" s="60"/>
      <c r="F262" s="4"/>
      <c r="G262" s="2"/>
      <c r="H262" s="2"/>
      <c r="I262" s="2"/>
      <c r="J262" s="2"/>
      <c r="K262" s="57"/>
    </row>
    <row r="263" spans="1:11" x14ac:dyDescent="0.25">
      <c r="A263" s="58"/>
      <c r="B263" s="59"/>
      <c r="C263" s="59"/>
      <c r="D263" s="59"/>
      <c r="E263" s="60"/>
      <c r="F263" s="4"/>
      <c r="G263" s="2"/>
      <c r="H263" s="2"/>
      <c r="I263" s="2"/>
      <c r="J263" s="2"/>
      <c r="K263" s="57"/>
    </row>
    <row r="264" spans="1:11" x14ac:dyDescent="0.25">
      <c r="A264" s="58"/>
      <c r="B264" s="59"/>
      <c r="C264" s="59"/>
      <c r="D264" s="59"/>
      <c r="E264" s="60"/>
      <c r="F264" s="4"/>
      <c r="G264" s="2"/>
      <c r="H264" s="2"/>
      <c r="I264" s="2"/>
      <c r="J264" s="2"/>
      <c r="K264" s="57"/>
    </row>
    <row r="265" spans="1:11" x14ac:dyDescent="0.25">
      <c r="A265" s="58"/>
      <c r="B265" s="59"/>
      <c r="C265" s="59"/>
      <c r="D265" s="59"/>
      <c r="E265" s="60"/>
      <c r="F265" s="4"/>
      <c r="G265" s="2"/>
      <c r="H265" s="2"/>
      <c r="I265" s="2"/>
      <c r="J265" s="2"/>
      <c r="K265" s="57"/>
    </row>
    <row r="266" spans="1:11" x14ac:dyDescent="0.25">
      <c r="A266" s="57"/>
      <c r="B266" s="57"/>
      <c r="C266" s="57"/>
      <c r="D266" s="57"/>
      <c r="E266" s="57"/>
      <c r="G266" s="2"/>
      <c r="H266" s="2"/>
      <c r="I266" s="2"/>
      <c r="J266" s="2"/>
      <c r="K266" s="57"/>
    </row>
    <row r="267" spans="1:11" x14ac:dyDescent="0.25">
      <c r="A267" s="57"/>
      <c r="B267" s="57"/>
      <c r="C267" s="57"/>
      <c r="D267" s="57"/>
      <c r="E267" s="57"/>
      <c r="G267" s="2"/>
      <c r="H267" s="2"/>
      <c r="I267" s="2"/>
      <c r="J267" s="2"/>
      <c r="K267" s="57"/>
    </row>
    <row r="268" spans="1:11" x14ac:dyDescent="0.25">
      <c r="A268" s="57"/>
      <c r="B268" s="57"/>
      <c r="C268" s="57"/>
      <c r="D268" s="57"/>
      <c r="E268" s="57"/>
      <c r="G268" s="2"/>
      <c r="H268" s="2"/>
      <c r="I268" s="2"/>
      <c r="J268" s="2"/>
      <c r="K268" s="57"/>
    </row>
    <row r="269" spans="1:11" x14ac:dyDescent="0.25">
      <c r="A269" s="57"/>
      <c r="B269" s="57"/>
      <c r="C269" s="57"/>
      <c r="D269" s="57"/>
      <c r="E269" s="57"/>
      <c r="G269" s="2"/>
      <c r="H269" s="2"/>
      <c r="I269" s="2"/>
      <c r="J269" s="2"/>
      <c r="K269" s="57"/>
    </row>
    <row r="270" spans="1:11" x14ac:dyDescent="0.25">
      <c r="A270" s="57"/>
      <c r="B270" s="57"/>
      <c r="C270" s="57"/>
      <c r="D270" s="57"/>
      <c r="E270" s="57"/>
      <c r="G270" s="2"/>
      <c r="H270" s="2"/>
      <c r="I270" s="2"/>
      <c r="J270" s="2"/>
      <c r="K270" s="57"/>
    </row>
    <row r="271" spans="1:11" x14ac:dyDescent="0.25">
      <c r="A271" s="57"/>
      <c r="B271" s="57"/>
      <c r="C271" s="57"/>
      <c r="D271" s="57"/>
      <c r="E271" s="57"/>
      <c r="G271" s="2"/>
      <c r="H271" s="2"/>
      <c r="I271" s="2"/>
      <c r="J271" s="2"/>
      <c r="K271" s="57"/>
    </row>
    <row r="272" spans="1:11" x14ac:dyDescent="0.25">
      <c r="A272" s="57"/>
      <c r="B272" s="57"/>
      <c r="C272" s="57"/>
      <c r="D272" s="57"/>
      <c r="E272" s="57"/>
      <c r="G272" s="2"/>
      <c r="H272" s="2"/>
      <c r="I272" s="2"/>
      <c r="J272" s="2"/>
      <c r="K272" s="57"/>
    </row>
    <row r="273" spans="1:11" x14ac:dyDescent="0.25">
      <c r="A273" s="57"/>
      <c r="B273" s="57"/>
      <c r="C273" s="57"/>
      <c r="D273" s="57"/>
      <c r="E273" s="57"/>
      <c r="G273" s="2"/>
      <c r="H273" s="2"/>
      <c r="I273" s="2"/>
      <c r="J273" s="2"/>
      <c r="K273" s="57"/>
    </row>
    <row r="274" spans="1:11" x14ac:dyDescent="0.25">
      <c r="A274" s="57"/>
      <c r="B274" s="57"/>
      <c r="C274" s="57"/>
      <c r="D274" s="57"/>
      <c r="E274" s="57"/>
      <c r="G274" s="2"/>
      <c r="H274" s="2"/>
      <c r="I274" s="2"/>
      <c r="J274" s="2"/>
      <c r="K274" s="57"/>
    </row>
    <row r="275" spans="1:11" x14ac:dyDescent="0.25">
      <c r="A275" s="57"/>
      <c r="B275" s="57"/>
      <c r="C275" s="57"/>
      <c r="D275" s="57"/>
      <c r="E275" s="57"/>
      <c r="G275" s="2"/>
      <c r="H275" s="2"/>
      <c r="I275" s="2"/>
      <c r="J275" s="2"/>
      <c r="K275" s="57"/>
    </row>
    <row r="276" spans="1:11" x14ac:dyDescent="0.25">
      <c r="A276" s="57"/>
      <c r="B276" s="57"/>
      <c r="C276" s="57"/>
      <c r="D276" s="57"/>
      <c r="E276" s="57"/>
      <c r="G276" s="2"/>
      <c r="H276" s="2"/>
      <c r="I276" s="2"/>
      <c r="J276" s="2"/>
      <c r="K276" s="57"/>
    </row>
    <row r="277" spans="1:11" x14ac:dyDescent="0.25">
      <c r="A277" s="57"/>
      <c r="B277" s="57"/>
      <c r="C277" s="57"/>
      <c r="D277" s="57"/>
      <c r="E277" s="57"/>
      <c r="G277" s="2"/>
      <c r="H277" s="2"/>
      <c r="I277" s="2"/>
      <c r="J277" s="2"/>
      <c r="K277" s="57"/>
    </row>
    <row r="278" spans="1:11" x14ac:dyDescent="0.25">
      <c r="A278" s="57"/>
      <c r="B278" s="57"/>
      <c r="C278" s="57"/>
      <c r="D278" s="57"/>
      <c r="E278" s="57"/>
      <c r="G278" s="2"/>
      <c r="H278" s="2"/>
      <c r="I278" s="2"/>
      <c r="J278" s="2"/>
      <c r="K278" s="57"/>
    </row>
  </sheetData>
  <sheetProtection selectLockedCells="1" selectUnlockedCells="1"/>
  <mergeCells count="15">
    <mergeCell ref="D3:D7"/>
    <mergeCell ref="C3:C7"/>
    <mergeCell ref="B3:B7"/>
    <mergeCell ref="A3:A7"/>
    <mergeCell ref="A2:M2"/>
    <mergeCell ref="L1:M1"/>
    <mergeCell ref="L6:L7"/>
    <mergeCell ref="M6:M7"/>
    <mergeCell ref="L4:M4"/>
    <mergeCell ref="K3:M3"/>
    <mergeCell ref="K4:K7"/>
    <mergeCell ref="B1:K1"/>
    <mergeCell ref="G7:I7"/>
    <mergeCell ref="J6:J7"/>
    <mergeCell ref="E6:E7"/>
  </mergeCells>
  <phoneticPr fontId="14" type="noConversion"/>
  <printOptions horizontalCentered="1"/>
  <pageMargins left="0.59055118110236227" right="0.19685039370078741" top="0.59055118110236227" bottom="0.59055118110236227" header="0.51181102362204722" footer="0.51181102362204722"/>
  <pageSetup paperSize="9" scale="69" firstPageNumber="0" fitToHeight="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распред.2026-2028</vt:lpstr>
      <vt:lpstr>Лист1</vt:lpstr>
      <vt:lpstr>'распред.2026-2028'!Заголовки_для_печати</vt:lpstr>
      <vt:lpstr>'распред.2026-2028'!Область_печати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Пользователь</cp:lastModifiedBy>
  <cp:lastPrinted>2025-10-30T12:38:28Z</cp:lastPrinted>
  <dcterms:created xsi:type="dcterms:W3CDTF">2010-12-01T08:56:03Z</dcterms:created>
  <dcterms:modified xsi:type="dcterms:W3CDTF">2025-11-01T12:02:53Z</dcterms:modified>
</cp:coreProperties>
</file>