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601"/>
  </bookViews>
  <sheets>
    <sheet name="Отчет за 1 кв" sheetId="6" r:id="rId1"/>
    <sheet name="Лист1" sheetId="5" r:id="rId2"/>
  </sheets>
  <definedNames>
    <definedName name="_xlnm._FilterDatabase" localSheetId="0" hidden="1">'Отчет за 1 кв'!$A$6:$L$147</definedName>
    <definedName name="_xlnm.Print_Titles" localSheetId="0">'Отчет за 1 кв'!$5:$6</definedName>
    <definedName name="_xlnm.Print_Area" localSheetId="0">'Отчет за 1 кв'!$A$1:$N$147</definedName>
  </definedNames>
  <calcPr calcId="162913" fullCalcOnLoad="1"/>
</workbook>
</file>

<file path=xl/calcChain.xml><?xml version="1.0" encoding="utf-8"?>
<calcChain xmlns="http://schemas.openxmlformats.org/spreadsheetml/2006/main">
  <c r="N12" i="6" l="1"/>
  <c r="N10" i="6" s="1"/>
  <c r="N9" i="6" s="1"/>
  <c r="N17" i="6"/>
  <c r="N15" i="6" s="1"/>
  <c r="N23" i="6"/>
  <c r="N20" i="6"/>
  <c r="N18" i="6" s="1"/>
  <c r="N22" i="6"/>
  <c r="N25" i="6"/>
  <c r="N27" i="6"/>
  <c r="N30" i="6"/>
  <c r="N28" i="6" s="1"/>
  <c r="N37" i="6"/>
  <c r="N35" i="6"/>
  <c r="N40" i="6"/>
  <c r="N39" i="6"/>
  <c r="N42" i="6"/>
  <c r="N41" i="6"/>
  <c r="N49" i="6"/>
  <c r="N48" i="6" s="1"/>
  <c r="N51" i="6"/>
  <c r="N92" i="6"/>
  <c r="N117" i="6"/>
  <c r="N120" i="6"/>
  <c r="N119" i="6"/>
  <c r="N118" i="6" s="1"/>
  <c r="N125" i="6"/>
  <c r="N124" i="6"/>
  <c r="N123" i="6" s="1"/>
  <c r="N122" i="6" s="1"/>
  <c r="N129" i="6"/>
  <c r="N127" i="6"/>
  <c r="N126" i="6" s="1"/>
  <c r="N133" i="6"/>
  <c r="N131" i="6"/>
  <c r="N136" i="6"/>
  <c r="N134" i="6"/>
  <c r="N146" i="6"/>
  <c r="N145" i="6"/>
  <c r="M54" i="6"/>
  <c r="M53" i="6"/>
  <c r="M52" i="6" s="1"/>
  <c r="L43" i="6"/>
  <c r="N43" i="6"/>
  <c r="M43" i="6"/>
  <c r="N62" i="6"/>
  <c r="N61" i="6"/>
  <c r="N60" i="6" s="1"/>
  <c r="M62" i="6"/>
  <c r="M61" i="6" s="1"/>
  <c r="M60" i="6" s="1"/>
  <c r="L62" i="6"/>
  <c r="L61" i="6" s="1"/>
  <c r="L60" i="6" s="1"/>
  <c r="N65" i="6"/>
  <c r="N64" i="6"/>
  <c r="M65" i="6"/>
  <c r="M64" i="6"/>
  <c r="L65" i="6"/>
  <c r="L64" i="6"/>
  <c r="M10" i="6"/>
  <c r="M9" i="6"/>
  <c r="M16" i="6"/>
  <c r="M19" i="6"/>
  <c r="M22" i="6"/>
  <c r="M24" i="6"/>
  <c r="M29" i="6"/>
  <c r="M82" i="6"/>
  <c r="M81" i="6" s="1"/>
  <c r="M80" i="6" s="1"/>
  <c r="M36" i="6"/>
  <c r="M39" i="6"/>
  <c r="M38" i="6" s="1"/>
  <c r="M45" i="6"/>
  <c r="M48" i="6"/>
  <c r="M50" i="6"/>
  <c r="M58" i="6"/>
  <c r="M57" i="6"/>
  <c r="M56" i="6" s="1"/>
  <c r="M68" i="6"/>
  <c r="M72" i="6"/>
  <c r="M71" i="6"/>
  <c r="M70" i="6" s="1"/>
  <c r="M78" i="6"/>
  <c r="M77" i="6" s="1"/>
  <c r="M76" i="6" s="1"/>
  <c r="M75" i="6" s="1"/>
  <c r="M86" i="6"/>
  <c r="M91" i="6"/>
  <c r="M93" i="6"/>
  <c r="M97" i="6"/>
  <c r="M96" i="6" s="1"/>
  <c r="M102" i="6"/>
  <c r="M105" i="6"/>
  <c r="M104" i="6"/>
  <c r="M108" i="6"/>
  <c r="M107" i="6"/>
  <c r="M111" i="6"/>
  <c r="M110" i="6"/>
  <c r="M116" i="6"/>
  <c r="M115" i="6"/>
  <c r="M119" i="6"/>
  <c r="M118" i="6"/>
  <c r="M124" i="6"/>
  <c r="M123" i="6"/>
  <c r="M122" i="6" s="1"/>
  <c r="M121" i="6" s="1"/>
  <c r="M128" i="6"/>
  <c r="M131" i="6"/>
  <c r="M135" i="6"/>
  <c r="M140" i="6"/>
  <c r="M139" i="6"/>
  <c r="M138" i="6" s="1"/>
  <c r="M137" i="6" s="1"/>
  <c r="M145" i="6"/>
  <c r="J147" i="6"/>
  <c r="I147" i="6"/>
  <c r="H147" i="6"/>
  <c r="L145" i="6"/>
  <c r="L144" i="6"/>
  <c r="L143" i="6" s="1"/>
  <c r="L142" i="6" s="1"/>
  <c r="J143" i="6"/>
  <c r="J114" i="6"/>
  <c r="I143" i="6"/>
  <c r="I142" i="6"/>
  <c r="H143" i="6"/>
  <c r="H114" i="6"/>
  <c r="N140" i="6"/>
  <c r="N139" i="6"/>
  <c r="N138" i="6" s="1"/>
  <c r="N137" i="6" s="1"/>
  <c r="L140" i="6"/>
  <c r="L139" i="6"/>
  <c r="L138" i="6" s="1"/>
  <c r="L137" i="6" s="1"/>
  <c r="L135" i="6"/>
  <c r="L134" i="6"/>
  <c r="N132" i="6"/>
  <c r="L132" i="6"/>
  <c r="L131" i="6"/>
  <c r="L130" i="6"/>
  <c r="J130" i="6"/>
  <c r="I130" i="6"/>
  <c r="H130" i="6"/>
  <c r="N128" i="6"/>
  <c r="L128" i="6"/>
  <c r="L127" i="6"/>
  <c r="L126" i="6" s="1"/>
  <c r="L124" i="6"/>
  <c r="L123" i="6"/>
  <c r="L122" i="6"/>
  <c r="L121" i="6" s="1"/>
  <c r="J120" i="6"/>
  <c r="I120" i="6"/>
  <c r="H120" i="6"/>
  <c r="L119" i="6"/>
  <c r="J119" i="6"/>
  <c r="I119" i="6"/>
  <c r="H119" i="6"/>
  <c r="L118" i="6"/>
  <c r="J118" i="6"/>
  <c r="I118" i="6"/>
  <c r="H118" i="6"/>
  <c r="J117" i="6"/>
  <c r="I117" i="6"/>
  <c r="H117" i="6"/>
  <c r="N116" i="6"/>
  <c r="N115" i="6"/>
  <c r="L116" i="6"/>
  <c r="L115" i="6" s="1"/>
  <c r="L114" i="6" s="1"/>
  <c r="L113" i="6" s="1"/>
  <c r="N111" i="6"/>
  <c r="N110" i="6"/>
  <c r="L111" i="6"/>
  <c r="L110" i="6"/>
  <c r="N108" i="6"/>
  <c r="N107" i="6" s="1"/>
  <c r="N100" i="6" s="1"/>
  <c r="L108" i="6"/>
  <c r="L107" i="6"/>
  <c r="N105" i="6"/>
  <c r="N104" i="6"/>
  <c r="L105" i="6"/>
  <c r="L104" i="6" s="1"/>
  <c r="L100" i="6" s="1"/>
  <c r="L95" i="6" s="1"/>
  <c r="N102" i="6"/>
  <c r="L102" i="6"/>
  <c r="N101" i="6"/>
  <c r="L101" i="6"/>
  <c r="N98" i="6"/>
  <c r="L98" i="6"/>
  <c r="N97" i="6"/>
  <c r="N96" i="6" s="1"/>
  <c r="N95" i="6" s="1"/>
  <c r="L97" i="6"/>
  <c r="L96" i="6"/>
  <c r="J95" i="6"/>
  <c r="I95" i="6"/>
  <c r="H95" i="6"/>
  <c r="N93" i="6"/>
  <c r="L93" i="6"/>
  <c r="L90" i="6" s="1"/>
  <c r="L89" i="6" s="1"/>
  <c r="L88" i="6" s="1"/>
  <c r="N91" i="6"/>
  <c r="L91" i="6"/>
  <c r="J90" i="6"/>
  <c r="J89" i="6" s="1"/>
  <c r="J88" i="6" s="1"/>
  <c r="I90" i="6"/>
  <c r="I89" i="6" s="1"/>
  <c r="I88" i="6" s="1"/>
  <c r="H90" i="6"/>
  <c r="H89" i="6"/>
  <c r="N86" i="6"/>
  <c r="L86" i="6"/>
  <c r="N85" i="6"/>
  <c r="N84" i="6" s="1"/>
  <c r="L85" i="6"/>
  <c r="L84" i="6"/>
  <c r="N82" i="6"/>
  <c r="L82" i="6"/>
  <c r="L81" i="6"/>
  <c r="L80" i="6"/>
  <c r="N81" i="6"/>
  <c r="N80" i="6" s="1"/>
  <c r="N78" i="6"/>
  <c r="N77" i="6"/>
  <c r="N76" i="6" s="1"/>
  <c r="N75" i="6" s="1"/>
  <c r="L78" i="6"/>
  <c r="L77" i="6"/>
  <c r="L76" i="6" s="1"/>
  <c r="L75" i="6" s="1"/>
  <c r="J74" i="6"/>
  <c r="J72" i="6"/>
  <c r="J71" i="6" s="1"/>
  <c r="J70" i="6" s="1"/>
  <c r="I74" i="6"/>
  <c r="I72" i="6"/>
  <c r="I71" i="6" s="1"/>
  <c r="I70" i="6" s="1"/>
  <c r="H74" i="6"/>
  <c r="H72" i="6"/>
  <c r="H71" i="6" s="1"/>
  <c r="H70" i="6" s="1"/>
  <c r="N73" i="6"/>
  <c r="L73" i="6"/>
  <c r="J73" i="6"/>
  <c r="I73" i="6"/>
  <c r="H73" i="6"/>
  <c r="N72" i="6"/>
  <c r="N71" i="6" s="1"/>
  <c r="N70" i="6" s="1"/>
  <c r="L72" i="6"/>
  <c r="L71" i="6"/>
  <c r="L70" i="6" s="1"/>
  <c r="N68" i="6"/>
  <c r="L68" i="6"/>
  <c r="N67" i="6"/>
  <c r="L67" i="6"/>
  <c r="J60" i="6"/>
  <c r="I60" i="6"/>
  <c r="H60" i="6"/>
  <c r="N58" i="6"/>
  <c r="N57" i="6" s="1"/>
  <c r="N56" i="6" s="1"/>
  <c r="L58" i="6"/>
  <c r="L57" i="6" s="1"/>
  <c r="L56" i="6" s="1"/>
  <c r="N54" i="6"/>
  <c r="N53" i="6"/>
  <c r="N52" i="6" s="1"/>
  <c r="L54" i="6"/>
  <c r="L53" i="6" s="1"/>
  <c r="L52" i="6" s="1"/>
  <c r="N50" i="6"/>
  <c r="L50" i="6"/>
  <c r="L48" i="6"/>
  <c r="L47" i="6"/>
  <c r="N45" i="6"/>
  <c r="L45" i="6"/>
  <c r="L41" i="6"/>
  <c r="L39" i="6"/>
  <c r="L36" i="6"/>
  <c r="L35" i="6"/>
  <c r="L33" i="6" s="1"/>
  <c r="L29" i="6"/>
  <c r="L28" i="6"/>
  <c r="N26" i="6"/>
  <c r="M26" i="6"/>
  <c r="M21" i="6" s="1"/>
  <c r="L26" i="6"/>
  <c r="N24" i="6"/>
  <c r="L24" i="6"/>
  <c r="L22" i="6"/>
  <c r="L21" i="6"/>
  <c r="L14" i="6" s="1"/>
  <c r="N19" i="6"/>
  <c r="L19" i="6"/>
  <c r="L18" i="6"/>
  <c r="N16" i="6"/>
  <c r="L16" i="6"/>
  <c r="L15" i="6"/>
  <c r="N11" i="6"/>
  <c r="L11" i="6"/>
  <c r="L10" i="6"/>
  <c r="L9" i="6" s="1"/>
  <c r="M41" i="6"/>
  <c r="M144" i="6"/>
  <c r="M143" i="6"/>
  <c r="M142" i="6"/>
  <c r="H142" i="6"/>
  <c r="M85" i="6"/>
  <c r="M84" i="6"/>
  <c r="M15" i="6"/>
  <c r="M13" i="6" s="1"/>
  <c r="M35" i="6"/>
  <c r="M67" i="6"/>
  <c r="M134" i="6"/>
  <c r="M28" i="6"/>
  <c r="M127" i="6"/>
  <c r="M126" i="6"/>
  <c r="J142" i="6"/>
  <c r="L38" i="6"/>
  <c r="M73" i="6"/>
  <c r="M18" i="6"/>
  <c r="M11" i="6"/>
  <c r="M98" i="6"/>
  <c r="M132" i="6"/>
  <c r="I114" i="6"/>
  <c r="M101" i="6"/>
  <c r="M100" i="6" s="1"/>
  <c r="N36" i="6"/>
  <c r="M47" i="6"/>
  <c r="N47" i="6" s="1"/>
  <c r="M114" i="6"/>
  <c r="N114" i="6" s="1"/>
  <c r="N113" i="6" s="1"/>
  <c r="M113" i="6"/>
  <c r="M130" i="6"/>
  <c r="N130" i="6" s="1"/>
  <c r="N135" i="6"/>
  <c r="N144" i="6"/>
  <c r="N143" i="6"/>
  <c r="N142" i="6"/>
  <c r="M90" i="6"/>
  <c r="N90" i="6" s="1"/>
  <c r="N89" i="6" s="1"/>
  <c r="N88" i="6" s="1"/>
  <c r="M89" i="6"/>
  <c r="M88" i="6"/>
  <c r="N29" i="6"/>
  <c r="N38" i="6" l="1"/>
  <c r="M33" i="6"/>
  <c r="L32" i="6"/>
  <c r="L31" i="6"/>
  <c r="M95" i="6"/>
  <c r="M7" i="6"/>
  <c r="M8" i="6"/>
  <c r="N21" i="6"/>
  <c r="M14" i="6"/>
  <c r="N14" i="6" s="1"/>
  <c r="M34" i="6"/>
  <c r="N121" i="6"/>
  <c r="L13" i="6"/>
  <c r="N13" i="6" s="1"/>
  <c r="L34" i="6"/>
  <c r="L8" i="6" l="1"/>
  <c r="N8" i="6" s="1"/>
  <c r="L7" i="6"/>
  <c r="N7" i="6" s="1"/>
  <c r="N34" i="6"/>
  <c r="M32" i="6"/>
  <c r="N32" i="6" s="1"/>
  <c r="N33" i="6"/>
  <c r="M31" i="6"/>
  <c r="L147" i="6"/>
  <c r="N31" i="6" l="1"/>
  <c r="M147" i="6"/>
  <c r="N147" i="6" s="1"/>
</calcChain>
</file>

<file path=xl/sharedStrings.xml><?xml version="1.0" encoding="utf-8"?>
<sst xmlns="http://schemas.openxmlformats.org/spreadsheetml/2006/main" count="480" uniqueCount="165">
  <si>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</si>
  <si>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</si>
  <si>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</si>
  <si>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</si>
  <si>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</si>
  <si>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</si>
  <si>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</si>
  <si>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</si>
  <si>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</si>
  <si>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</si>
  <si>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</si>
  <si>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</si>
  <si>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</si>
  <si>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</si>
  <si>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</si>
  <si>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</si>
  <si>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</si>
  <si>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</si>
  <si>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</si>
  <si>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</si>
  <si>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</si>
  <si>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</si>
  <si>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</si>
  <si>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</si>
  <si>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</si>
  <si>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</si>
  <si>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</si>
  <si>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</si>
  <si>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</si>
  <si>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</si>
  <si>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</si>
  <si>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</si>
  <si>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</si>
  <si>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</si>
  <si>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</si>
  <si>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</si>
  <si>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</si>
  <si>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</si>
  <si>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</si>
  <si>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</si>
  <si>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</si>
  <si>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</si>
  <si>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</si>
  <si>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</si>
  <si>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</si>
  <si>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</si>
  <si>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</si>
  <si>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</si>
  <si>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</si>
  <si>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</si>
  <si>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</si>
  <si>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</si>
  <si>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</si>
  <si>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</si>
  <si>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</si>
  <si>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</si>
  <si>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</si>
  <si>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</si>
  <si>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</si>
  <si>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</si>
  <si>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</si>
  <si>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</si>
  <si>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</si>
  <si>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</si>
  <si>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</si>
  <si>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</si>
  <si>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</si>
  <si>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</si>
  <si>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</si>
  <si>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</si>
  <si>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</si>
  <si>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</si>
  <si>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</si>
  <si>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</si>
  <si>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</si>
  <si>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</si>
  <si>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</si>
  <si>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</si>
  <si>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</si>
  <si>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</si>
  <si>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</si>
  <si>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</si>
  <si>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</si>
  <si>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</si>
  <si>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</si>
  <si>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</si>
  <si>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</si>
  <si>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</si>
  <si>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</si>
  <si>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</si>
  <si>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</si>
  <si>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</si>
  <si>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</si>
  <si>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</si>
  <si>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</si>
  <si>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</si>
  <si>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</si>
  <si>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</si>
  <si>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</si>
  <si>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</si>
  <si>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</si>
  <si>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</si>
  <si>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</si>
  <si>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</si>
  <si>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</si>
  <si>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</si>
  <si>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</si>
  <si>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</si>
  <si>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</si>
  <si>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</si>
  <si>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</si>
  <si>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</si>
  <si>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</si>
  <si>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</si>
  <si>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</si>
  <si>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</si>
  <si>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</si>
  <si>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</si>
  <si>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</si>
  <si>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</si>
  <si>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</si>
  <si>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</si>
  <si>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</si>
  <si>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</si>
  <si>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</si>
  <si>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</si>
  <si>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</si>
  <si>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</si>
  <si>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</si>
  <si>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</si>
  <si>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t>1100</t>
  </si>
  <si>
    <t>1102</t>
  </si>
  <si>
    <t>Массовый спорт</t>
  </si>
  <si>
    <t>7900000240</t>
  </si>
  <si>
    <t>ФИЗИЧЕСКАЯ КУЛЬТУРА И СПОРТ</t>
  </si>
  <si>
    <t>Расходы на исполнение государственного полномочия  по составлению протоколов об административных правонарушениях за счёт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</si>
  <si>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</si>
  <si>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субвенции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</si>
  <si>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субвенции из бюджета Санкт-Петербурга</t>
  </si>
  <si>
    <t>Муниципальная программа 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 на 2024-2026 годы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</si>
  <si>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2024-2026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</si>
  <si>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2024-2026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</si>
  <si>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"Благоустройство территории и охрана окружающей среды" на 2024-2026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</si>
  <si>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2024-2026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</si>
  <si>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2024-2026 годы  </t>
  </si>
  <si>
    <t>Муниципальная программа  "Военно-патриотическое воспитание граждан" на 2024-2026 годы: расходы по проведению работ по военно-патриотическому воспитанию граждан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</si>
  <si>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2024-2026 годы </t>
  </si>
  <si>
    <t xml:space="preserve">Муниципальная программа "Организация и проведение досуговых мероприятий  для жителей МО Невская застава " на 2024-2026 годы: расходы по организации и проведению досуговых мероприятий для жителей муниципального образования 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</si>
  <si>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2024-2026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</si>
  <si>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</si>
  <si>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2024-2026 годы: расходы по размещению, содержанию и ремонту искусственных неровностей на внутриквартальных проездах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</si>
  <si>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2024-2026годы: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</si>
  <si>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Расходы по организационному и материально - техническому обеспечению подготовки и проведения муниципальных выборов</t>
  </si>
  <si>
    <t>0107</t>
  </si>
  <si>
    <t>0200000051</t>
  </si>
  <si>
    <t>Специальные расходы</t>
  </si>
  <si>
    <t>880</t>
  </si>
  <si>
    <t>Обеспечение проведения выборов и референдумов</t>
  </si>
  <si>
    <t>Утверждено по бюджету на 2024 год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</si>
  <si>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</si>
  <si>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</si>
  <si>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Исполнено за 1 картал 2024 г</t>
  </si>
  <si>
    <t>% исполнения</t>
  </si>
  <si>
    <t>Отчет об исполнении бюджета по  расходам по Ведомственной структуре расходов за 1 квартал 2024 года
 внутригородского муниципального образования города федерального значения Санкт-Петербурга муниципальный округ Невская застава                                                                                                                               (тыс. руб.)</t>
  </si>
  <si>
    <t xml:space="preserve">  Приложение №2 к Постановлению                            Местной администрации 
МО Невская застава
от 05.04.2024  №17-п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</si>
</sst>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center"/>
    </xf>
    <xf numFmtId="172" fontId="10" fillId="0" borderId="0" xfId="0" applyNumberFormat="1" applyFont="1" applyFill="1"/>
    <xf numFmtId="172" fontId="0" fillId="2" borderId="0" xfId="0" applyNumberFormat="1" applyFill="1"/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view="pageBreakPreview" zoomScaleNormal="100" zoomScaleSheetLayoutView="100" workbookViewId="0">
      <selection activeCell="C3" sqref="C3:C6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11" customWidth="1"/>
    <col min="15" max="15" width="9.140625" style="1"/>
    <col min="16" max="16" width="11.28515625" style="1" bestFit="1" customWidth="1"/>
    <col min="17" max="16384" width="9.140625" style="1"/>
  </cols>
  <sheetData>
    <row r="1" spans="1:15" ht="82.9" customHeight="1" x14ac:dyDescent="0.25">
      <c r="A1" s="8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 t="s">
        <v>164</v>
      </c>
      <c r="N1" s="116"/>
    </row>
    <row r="2" spans="1:15" ht="108" customHeight="1" x14ac:dyDescent="0.2">
      <c r="A2" s="126" t="s">
        <v>163</v>
      </c>
      <c r="B2" s="126"/>
      <c r="C2" s="126"/>
      <c r="D2" s="126"/>
      <c r="E2" s="126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22.5" x14ac:dyDescent="0.2">
      <c r="A3" s="128" t="s">
        <v>0</v>
      </c>
      <c r="B3" s="128" t="s">
        <v>1</v>
      </c>
      <c r="C3" s="112" t="s">
        <v>2</v>
      </c>
      <c r="D3" s="112" t="s">
        <v>3</v>
      </c>
      <c r="E3" s="112" t="s">
        <v>56</v>
      </c>
      <c r="F3" s="96"/>
      <c r="G3" s="96"/>
      <c r="H3" s="96"/>
      <c r="I3" s="96"/>
      <c r="J3" s="96"/>
      <c r="K3" s="96"/>
      <c r="L3" s="113" t="s">
        <v>129</v>
      </c>
      <c r="M3" s="114"/>
      <c r="N3" s="115"/>
    </row>
    <row r="4" spans="1:15" ht="22.9" customHeight="1" x14ac:dyDescent="0.2">
      <c r="A4" s="128"/>
      <c r="B4" s="128"/>
      <c r="C4" s="112"/>
      <c r="D4" s="112"/>
      <c r="E4" s="112"/>
      <c r="F4" s="96"/>
      <c r="G4" s="96"/>
      <c r="H4" s="96"/>
      <c r="I4" s="96"/>
      <c r="J4" s="96"/>
      <c r="K4" s="96"/>
      <c r="L4" s="112" t="s">
        <v>158</v>
      </c>
      <c r="M4" s="117" t="s">
        <v>161</v>
      </c>
      <c r="N4" s="120" t="s">
        <v>162</v>
      </c>
    </row>
    <row r="5" spans="1:15" ht="18.75" customHeight="1" x14ac:dyDescent="0.25">
      <c r="A5" s="128"/>
      <c r="B5" s="128"/>
      <c r="C5" s="112"/>
      <c r="D5" s="112"/>
      <c r="E5" s="112"/>
      <c r="F5" s="123" t="s">
        <v>4</v>
      </c>
      <c r="G5" s="6"/>
      <c r="H5" s="7"/>
      <c r="I5" s="7"/>
      <c r="J5" s="8"/>
      <c r="K5" s="124">
        <v>2009</v>
      </c>
      <c r="L5" s="112"/>
      <c r="M5" s="118"/>
      <c r="N5" s="121"/>
    </row>
    <row r="6" spans="1:15" ht="9" customHeight="1" x14ac:dyDescent="0.2">
      <c r="A6" s="128"/>
      <c r="B6" s="128"/>
      <c r="C6" s="112"/>
      <c r="D6" s="112"/>
      <c r="E6" s="112"/>
      <c r="F6" s="123"/>
      <c r="G6" s="9" t="s">
        <v>5</v>
      </c>
      <c r="H6" s="125"/>
      <c r="I6" s="125"/>
      <c r="J6" s="125"/>
      <c r="K6" s="124"/>
      <c r="L6" s="112"/>
      <c r="M6" s="119"/>
      <c r="N6" s="122"/>
    </row>
    <row r="7" spans="1:15" s="15" customFormat="1" ht="43.15" customHeight="1" x14ac:dyDescent="0.25">
      <c r="A7" s="98" t="s">
        <v>127</v>
      </c>
      <c r="B7" s="99">
        <v>916</v>
      </c>
      <c r="C7" s="100"/>
      <c r="D7" s="100"/>
      <c r="E7" s="100"/>
      <c r="F7" s="11" t="s">
        <v>37</v>
      </c>
      <c r="G7" s="12"/>
      <c r="H7" s="12"/>
      <c r="I7" s="12"/>
      <c r="J7" s="12"/>
      <c r="K7" s="13"/>
      <c r="L7" s="97">
        <f>L9+L13</f>
        <v>14747.099999999999</v>
      </c>
      <c r="M7" s="97">
        <f>M9+M13</f>
        <v>3671.2000000000003</v>
      </c>
      <c r="N7" s="105">
        <f>M7/L7</f>
        <v>0.24894386014877506</v>
      </c>
    </row>
    <row r="8" spans="1:15" s="15" customFormat="1" ht="38.25" customHeight="1" x14ac:dyDescent="0.25">
      <c r="A8" s="17" t="s">
        <v>57</v>
      </c>
      <c r="B8" s="10">
        <v>916</v>
      </c>
      <c r="C8" s="18" t="s">
        <v>58</v>
      </c>
      <c r="D8" s="11"/>
      <c r="E8" s="11"/>
      <c r="F8" s="11"/>
      <c r="G8" s="12"/>
      <c r="H8" s="12"/>
      <c r="I8" s="12"/>
      <c r="J8" s="12"/>
      <c r="K8" s="13"/>
      <c r="L8" s="14">
        <f>L9+L13</f>
        <v>14747.099999999999</v>
      </c>
      <c r="M8" s="14">
        <f>M9+M13</f>
        <v>3671.2000000000003</v>
      </c>
      <c r="N8" s="105">
        <f>M8/L8</f>
        <v>0.24894386014877506</v>
      </c>
    </row>
    <row r="9" spans="1:15" s="24" customFormat="1" ht="57" customHeight="1" x14ac:dyDescent="0.25">
      <c r="A9" s="17" t="s">
        <v>34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1859.3</v>
      </c>
      <c r="M9" s="23">
        <f>M10</f>
        <v>462.8</v>
      </c>
      <c r="N9" s="106">
        <f>N10</f>
        <v>0.24891088043887485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80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1859.3</v>
      </c>
      <c r="M10" s="31">
        <f>M12</f>
        <v>462.8</v>
      </c>
      <c r="N10" s="107">
        <f>N12</f>
        <v>0.24891088043887485</v>
      </c>
      <c r="O10" s="15"/>
    </row>
    <row r="11" spans="1:15" ht="63" customHeight="1" x14ac:dyDescent="0.25">
      <c r="A11" s="38" t="s">
        <v>50</v>
      </c>
      <c r="B11" s="9">
        <v>916</v>
      </c>
      <c r="C11" s="32" t="s">
        <v>6</v>
      </c>
      <c r="D11" s="32" t="s">
        <v>80</v>
      </c>
      <c r="E11" s="32" t="s">
        <v>49</v>
      </c>
      <c r="F11" s="32" t="s">
        <v>38</v>
      </c>
      <c r="G11" s="33"/>
      <c r="H11" s="33"/>
      <c r="I11" s="33"/>
      <c r="J11" s="33"/>
      <c r="K11" s="34"/>
      <c r="L11" s="35">
        <f>L12</f>
        <v>1859.3</v>
      </c>
      <c r="M11" s="35">
        <f>M12</f>
        <v>462.8</v>
      </c>
      <c r="N11" s="108">
        <f>N12</f>
        <v>0.24891088043887485</v>
      </c>
      <c r="O11" s="15"/>
    </row>
    <row r="12" spans="1:15" ht="31.5" x14ac:dyDescent="0.25">
      <c r="A12" s="38" t="s">
        <v>60</v>
      </c>
      <c r="B12" s="9">
        <v>916</v>
      </c>
      <c r="C12" s="32" t="s">
        <v>6</v>
      </c>
      <c r="D12" s="32" t="s">
        <v>80</v>
      </c>
      <c r="E12" s="32" t="s">
        <v>59</v>
      </c>
      <c r="F12" s="32" t="s">
        <v>38</v>
      </c>
      <c r="G12" s="33"/>
      <c r="H12" s="33"/>
      <c r="I12" s="33"/>
      <c r="J12" s="33"/>
      <c r="K12" s="34"/>
      <c r="L12" s="35">
        <v>1859.3</v>
      </c>
      <c r="M12" s="35">
        <v>462.8</v>
      </c>
      <c r="N12" s="108">
        <f>M12/L12</f>
        <v>0.24891088043887485</v>
      </c>
      <c r="O12" s="15"/>
    </row>
    <row r="13" spans="1:15" s="24" customFormat="1" ht="57" customHeight="1" x14ac:dyDescent="0.25">
      <c r="A13" s="17" t="s">
        <v>35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12887.8</v>
      </c>
      <c r="M13" s="23">
        <f>M15+M18+M21+M28</f>
        <v>3208.4</v>
      </c>
      <c r="N13" s="106">
        <f>M13/L13</f>
        <v>0.24894861807290619</v>
      </c>
      <c r="O13" s="15"/>
    </row>
    <row r="14" spans="1:15" s="24" customFormat="1" ht="57" customHeight="1" x14ac:dyDescent="0.25">
      <c r="A14" s="25" t="s">
        <v>87</v>
      </c>
      <c r="B14" s="5">
        <v>916</v>
      </c>
      <c r="C14" s="26" t="s">
        <v>8</v>
      </c>
      <c r="D14" s="26" t="s">
        <v>86</v>
      </c>
      <c r="E14" s="32"/>
      <c r="F14" s="36"/>
      <c r="G14" s="29"/>
      <c r="H14" s="29"/>
      <c r="I14" s="29"/>
      <c r="J14" s="29"/>
      <c r="K14" s="30"/>
      <c r="L14" s="31">
        <f>L15+L18+L21</f>
        <v>12767.8</v>
      </c>
      <c r="M14" s="31">
        <f>M15+M18+M21</f>
        <v>3178.4</v>
      </c>
      <c r="N14" s="107">
        <f>M14/L14</f>
        <v>0.24893873650903056</v>
      </c>
      <c r="O14" s="15"/>
    </row>
    <row r="15" spans="1:15" ht="62.25" customHeight="1" x14ac:dyDescent="0.25">
      <c r="A15" s="25" t="s">
        <v>39</v>
      </c>
      <c r="B15" s="5">
        <v>916</v>
      </c>
      <c r="C15" s="26" t="s">
        <v>8</v>
      </c>
      <c r="D15" s="26" t="s">
        <v>81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1561.6</v>
      </c>
      <c r="M15" s="31">
        <f>M17</f>
        <v>448</v>
      </c>
      <c r="N15" s="107">
        <f>N17</f>
        <v>0.28688524590163939</v>
      </c>
      <c r="O15" s="15"/>
    </row>
    <row r="16" spans="1:15" ht="63" customHeight="1" x14ac:dyDescent="0.25">
      <c r="A16" s="38" t="s">
        <v>50</v>
      </c>
      <c r="B16" s="9">
        <v>916</v>
      </c>
      <c r="C16" s="32" t="s">
        <v>8</v>
      </c>
      <c r="D16" s="32" t="s">
        <v>81</v>
      </c>
      <c r="E16" s="32" t="s">
        <v>49</v>
      </c>
      <c r="F16" s="36">
        <v>390.3</v>
      </c>
      <c r="G16" s="29"/>
      <c r="H16" s="29"/>
      <c r="I16" s="29"/>
      <c r="J16" s="29"/>
      <c r="K16" s="30"/>
      <c r="L16" s="35">
        <f>L17</f>
        <v>1561.6</v>
      </c>
      <c r="M16" s="35">
        <f>M17</f>
        <v>448</v>
      </c>
      <c r="N16" s="108">
        <f>N17</f>
        <v>0.28688524590163939</v>
      </c>
      <c r="O16" s="15"/>
    </row>
    <row r="17" spans="1:16" ht="31.5" x14ac:dyDescent="0.25">
      <c r="A17" s="38" t="s">
        <v>60</v>
      </c>
      <c r="B17" s="9">
        <v>916</v>
      </c>
      <c r="C17" s="32" t="s">
        <v>8</v>
      </c>
      <c r="D17" s="32" t="s">
        <v>81</v>
      </c>
      <c r="E17" s="32" t="s">
        <v>59</v>
      </c>
      <c r="F17" s="36">
        <v>390.3</v>
      </c>
      <c r="G17" s="29"/>
      <c r="H17" s="29"/>
      <c r="I17" s="29"/>
      <c r="J17" s="29"/>
      <c r="K17" s="30"/>
      <c r="L17" s="35">
        <v>1561.6</v>
      </c>
      <c r="M17" s="35">
        <v>448</v>
      </c>
      <c r="N17" s="108">
        <f>M17/L17</f>
        <v>0.28688524590163939</v>
      </c>
      <c r="O17" s="15"/>
    </row>
    <row r="18" spans="1:16" ht="113.25" customHeight="1" x14ac:dyDescent="0.25">
      <c r="A18" s="25" t="s">
        <v>79</v>
      </c>
      <c r="B18" s="5">
        <v>916</v>
      </c>
      <c r="C18" s="26" t="s">
        <v>8</v>
      </c>
      <c r="D18" s="26" t="s">
        <v>82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131.69999999999999</v>
      </c>
      <c r="M18" s="31">
        <f>M20</f>
        <v>0</v>
      </c>
      <c r="N18" s="107">
        <f>N20</f>
        <v>0</v>
      </c>
      <c r="O18" s="15"/>
    </row>
    <row r="19" spans="1:16" ht="63" customHeight="1" x14ac:dyDescent="0.25">
      <c r="A19" s="38" t="s">
        <v>50</v>
      </c>
      <c r="B19" s="9">
        <v>916</v>
      </c>
      <c r="C19" s="32" t="s">
        <v>8</v>
      </c>
      <c r="D19" s="32" t="s">
        <v>82</v>
      </c>
      <c r="E19" s="32" t="s">
        <v>49</v>
      </c>
      <c r="F19" s="32" t="s">
        <v>40</v>
      </c>
      <c r="G19" s="39"/>
      <c r="H19" s="33"/>
      <c r="I19" s="33"/>
      <c r="J19" s="33"/>
      <c r="K19" s="34"/>
      <c r="L19" s="35">
        <f>L20</f>
        <v>131.69999999999999</v>
      </c>
      <c r="M19" s="35">
        <f>M20</f>
        <v>0</v>
      </c>
      <c r="N19" s="108">
        <f>N20</f>
        <v>0</v>
      </c>
      <c r="O19" s="15"/>
    </row>
    <row r="20" spans="1:16" ht="31.5" x14ac:dyDescent="0.25">
      <c r="A20" s="38" t="s">
        <v>60</v>
      </c>
      <c r="B20" s="9">
        <v>916</v>
      </c>
      <c r="C20" s="32" t="s">
        <v>8</v>
      </c>
      <c r="D20" s="32" t="s">
        <v>82</v>
      </c>
      <c r="E20" s="32" t="s">
        <v>59</v>
      </c>
      <c r="F20" s="32" t="s">
        <v>40</v>
      </c>
      <c r="G20" s="39"/>
      <c r="H20" s="33"/>
      <c r="I20" s="33"/>
      <c r="J20" s="33"/>
      <c r="K20" s="34"/>
      <c r="L20" s="84">
        <v>131.69999999999999</v>
      </c>
      <c r="M20" s="84">
        <v>0</v>
      </c>
      <c r="N20" s="109">
        <f>M20/L20</f>
        <v>0</v>
      </c>
      <c r="O20" s="15"/>
    </row>
    <row r="21" spans="1:16" ht="40.5" customHeight="1" x14ac:dyDescent="0.25">
      <c r="A21" s="25" t="s">
        <v>110</v>
      </c>
      <c r="B21" s="5">
        <v>916</v>
      </c>
      <c r="C21" s="26" t="s">
        <v>8</v>
      </c>
      <c r="D21" s="26" t="s">
        <v>83</v>
      </c>
      <c r="E21" s="37"/>
      <c r="F21" s="37" t="s">
        <v>41</v>
      </c>
      <c r="G21" s="29"/>
      <c r="H21" s="33"/>
      <c r="I21" s="35"/>
      <c r="J21" s="35"/>
      <c r="K21" s="40"/>
      <c r="L21" s="31">
        <f>L22+L25+L26</f>
        <v>11074.5</v>
      </c>
      <c r="M21" s="31">
        <f>M22+M25+M26</f>
        <v>2730.4</v>
      </c>
      <c r="N21" s="107">
        <f>M21/L21</f>
        <v>0.24654837690189174</v>
      </c>
      <c r="O21" s="15"/>
    </row>
    <row r="22" spans="1:16" ht="63" customHeight="1" x14ac:dyDescent="0.25">
      <c r="A22" s="38" t="s">
        <v>50</v>
      </c>
      <c r="B22" s="9">
        <v>916</v>
      </c>
      <c r="C22" s="32" t="s">
        <v>8</v>
      </c>
      <c r="D22" s="32" t="s">
        <v>83</v>
      </c>
      <c r="E22" s="32" t="s">
        <v>49</v>
      </c>
      <c r="F22" s="37"/>
      <c r="G22" s="29"/>
      <c r="H22" s="33"/>
      <c r="I22" s="35"/>
      <c r="J22" s="35"/>
      <c r="K22" s="40"/>
      <c r="L22" s="31">
        <f>L23</f>
        <v>8304.4</v>
      </c>
      <c r="M22" s="31">
        <f>M23</f>
        <v>2174</v>
      </c>
      <c r="N22" s="107">
        <f>N23</f>
        <v>0.26178893116901886</v>
      </c>
      <c r="O22" s="15"/>
    </row>
    <row r="23" spans="1:16" ht="32.25" customHeight="1" x14ac:dyDescent="0.25">
      <c r="A23" s="38" t="s">
        <v>60</v>
      </c>
      <c r="B23" s="9">
        <v>916</v>
      </c>
      <c r="C23" s="32" t="s">
        <v>8</v>
      </c>
      <c r="D23" s="32" t="s">
        <v>83</v>
      </c>
      <c r="E23" s="32" t="s">
        <v>59</v>
      </c>
      <c r="F23" s="37"/>
      <c r="G23" s="29"/>
      <c r="H23" s="33"/>
      <c r="I23" s="35"/>
      <c r="J23" s="35"/>
      <c r="K23" s="40"/>
      <c r="L23" s="35">
        <v>8304.4</v>
      </c>
      <c r="M23" s="35">
        <v>2174</v>
      </c>
      <c r="N23" s="108">
        <f>M23/L23</f>
        <v>0.26178893116901886</v>
      </c>
      <c r="O23" s="15"/>
    </row>
    <row r="24" spans="1:16" ht="32.25" customHeight="1" x14ac:dyDescent="0.25">
      <c r="A24" s="38" t="s">
        <v>78</v>
      </c>
      <c r="B24" s="9">
        <v>916</v>
      </c>
      <c r="C24" s="32" t="s">
        <v>8</v>
      </c>
      <c r="D24" s="32" t="s">
        <v>83</v>
      </c>
      <c r="E24" s="32" t="s">
        <v>51</v>
      </c>
      <c r="F24" s="37"/>
      <c r="G24" s="29"/>
      <c r="H24" s="33"/>
      <c r="I24" s="35"/>
      <c r="J24" s="35"/>
      <c r="K24" s="40"/>
      <c r="L24" s="31">
        <f>L25</f>
        <v>2762.8</v>
      </c>
      <c r="M24" s="31">
        <f>M25</f>
        <v>555.1</v>
      </c>
      <c r="N24" s="107">
        <f>N25</f>
        <v>0.20091935717388157</v>
      </c>
      <c r="O24" s="15"/>
    </row>
    <row r="25" spans="1:16" ht="31.5" customHeight="1" x14ac:dyDescent="0.25">
      <c r="A25" s="38" t="s">
        <v>62</v>
      </c>
      <c r="B25" s="9">
        <v>916</v>
      </c>
      <c r="C25" s="32" t="s">
        <v>8</v>
      </c>
      <c r="D25" s="32" t="s">
        <v>83</v>
      </c>
      <c r="E25" s="32" t="s">
        <v>61</v>
      </c>
      <c r="F25" s="37"/>
      <c r="G25" s="29"/>
      <c r="H25" s="33"/>
      <c r="I25" s="35"/>
      <c r="J25" s="35"/>
      <c r="K25" s="40"/>
      <c r="L25" s="31">
        <v>2762.8</v>
      </c>
      <c r="M25" s="31">
        <v>555.1</v>
      </c>
      <c r="N25" s="107">
        <f>M25/L25</f>
        <v>0.20091935717388157</v>
      </c>
      <c r="O25" s="15"/>
    </row>
    <row r="26" spans="1:16" ht="18.75" customHeight="1" x14ac:dyDescent="0.25">
      <c r="A26" s="38" t="s">
        <v>53</v>
      </c>
      <c r="B26" s="9">
        <v>916</v>
      </c>
      <c r="C26" s="32" t="s">
        <v>8</v>
      </c>
      <c r="D26" s="32" t="s">
        <v>83</v>
      </c>
      <c r="E26" s="32" t="s">
        <v>52</v>
      </c>
      <c r="F26" s="37"/>
      <c r="G26" s="29"/>
      <c r="H26" s="33"/>
      <c r="I26" s="35"/>
      <c r="J26" s="35"/>
      <c r="K26" s="40"/>
      <c r="L26" s="35">
        <f>L27</f>
        <v>7.3</v>
      </c>
      <c r="M26" s="35">
        <f>M27</f>
        <v>1.3</v>
      </c>
      <c r="N26" s="108">
        <f>N27</f>
        <v>0.17808219178082194</v>
      </c>
      <c r="O26" s="15"/>
    </row>
    <row r="27" spans="1:16" ht="18" customHeight="1" x14ac:dyDescent="0.25">
      <c r="A27" s="38" t="s">
        <v>64</v>
      </c>
      <c r="B27" s="9">
        <v>916</v>
      </c>
      <c r="C27" s="32" t="s">
        <v>8</v>
      </c>
      <c r="D27" s="32" t="s">
        <v>83</v>
      </c>
      <c r="E27" s="32" t="s">
        <v>63</v>
      </c>
      <c r="F27" s="37"/>
      <c r="G27" s="29"/>
      <c r="H27" s="33"/>
      <c r="I27" s="35"/>
      <c r="J27" s="35"/>
      <c r="K27" s="40"/>
      <c r="L27" s="35">
        <v>7.3</v>
      </c>
      <c r="M27" s="35">
        <v>1.3</v>
      </c>
      <c r="N27" s="108">
        <f>M27/L27</f>
        <v>0.17808219178082194</v>
      </c>
      <c r="O27" s="15"/>
    </row>
    <row r="28" spans="1:16" ht="60" customHeight="1" x14ac:dyDescent="0.25">
      <c r="A28" s="41" t="s">
        <v>69</v>
      </c>
      <c r="B28" s="5">
        <v>916</v>
      </c>
      <c r="C28" s="26" t="s">
        <v>8</v>
      </c>
      <c r="D28" s="26" t="s">
        <v>90</v>
      </c>
      <c r="E28" s="41"/>
      <c r="F28" s="5" t="s">
        <v>42</v>
      </c>
      <c r="G28" s="41"/>
      <c r="H28" s="5"/>
      <c r="I28" s="41"/>
      <c r="J28" s="5"/>
      <c r="K28" s="41"/>
      <c r="L28" s="31">
        <f>L30</f>
        <v>120</v>
      </c>
      <c r="M28" s="31">
        <f>M30</f>
        <v>30</v>
      </c>
      <c r="N28" s="107">
        <f>N30</f>
        <v>0.25</v>
      </c>
      <c r="O28" s="15"/>
    </row>
    <row r="29" spans="1:16" ht="18" customHeight="1" x14ac:dyDescent="0.25">
      <c r="A29" s="38" t="s">
        <v>53</v>
      </c>
      <c r="B29" s="9">
        <v>916</v>
      </c>
      <c r="C29" s="32" t="s">
        <v>8</v>
      </c>
      <c r="D29" s="32" t="s">
        <v>90</v>
      </c>
      <c r="E29" s="32" t="s">
        <v>52</v>
      </c>
      <c r="F29" s="32" t="s">
        <v>42</v>
      </c>
      <c r="G29" s="33"/>
      <c r="H29" s="33"/>
      <c r="I29" s="35"/>
      <c r="J29" s="35"/>
      <c r="K29" s="40"/>
      <c r="L29" s="35">
        <f>L30</f>
        <v>120</v>
      </c>
      <c r="M29" s="35">
        <f>M30</f>
        <v>30</v>
      </c>
      <c r="N29" s="108">
        <f>N30</f>
        <v>0.25</v>
      </c>
      <c r="O29" s="15"/>
    </row>
    <row r="30" spans="1:16" ht="18" customHeight="1" x14ac:dyDescent="0.25">
      <c r="A30" s="38" t="s">
        <v>64</v>
      </c>
      <c r="B30" s="9">
        <v>916</v>
      </c>
      <c r="C30" s="32" t="s">
        <v>8</v>
      </c>
      <c r="D30" s="32" t="s">
        <v>90</v>
      </c>
      <c r="E30" s="32" t="s">
        <v>63</v>
      </c>
      <c r="F30" s="32" t="s">
        <v>42</v>
      </c>
      <c r="G30" s="33"/>
      <c r="H30" s="33"/>
      <c r="I30" s="35"/>
      <c r="J30" s="35"/>
      <c r="K30" s="40"/>
      <c r="L30" s="84">
        <v>120</v>
      </c>
      <c r="M30" s="84">
        <v>30</v>
      </c>
      <c r="N30" s="109">
        <f>M30/L30</f>
        <v>0.25</v>
      </c>
      <c r="O30" s="15"/>
    </row>
    <row r="31" spans="1:16" s="50" customFormat="1" ht="45" customHeight="1" x14ac:dyDescent="0.25">
      <c r="A31" s="45" t="s">
        <v>126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L33+L60+L70+L88+L95+L113+L142+L121+L75+L56+L137+L52</f>
        <v>95752.900000000009</v>
      </c>
      <c r="M31" s="14">
        <f>M33+M60+M70+M88+M95+M113+M142+M121+M75+M56+M137+M52</f>
        <v>21532.600000000002</v>
      </c>
      <c r="N31" s="105">
        <f>M31/L31</f>
        <v>0.22487674002562846</v>
      </c>
      <c r="O31" s="15"/>
    </row>
    <row r="32" spans="1:16" s="50" customFormat="1" ht="23.25" customHeight="1" x14ac:dyDescent="0.25">
      <c r="A32" s="82" t="s">
        <v>57</v>
      </c>
      <c r="B32" s="10">
        <v>949</v>
      </c>
      <c r="C32" s="18" t="s">
        <v>58</v>
      </c>
      <c r="D32" s="46"/>
      <c r="E32" s="18"/>
      <c r="F32" s="18"/>
      <c r="G32" s="47"/>
      <c r="H32" s="12"/>
      <c r="I32" s="48"/>
      <c r="J32" s="48"/>
      <c r="K32" s="49"/>
      <c r="L32" s="14">
        <f>L33+L60+L56+L52</f>
        <v>29092.799999999999</v>
      </c>
      <c r="M32" s="14">
        <f>M33+M60+M56+M52</f>
        <v>5227.3000000000011</v>
      </c>
      <c r="N32" s="105">
        <f>M32/L32</f>
        <v>0.17967675851069684</v>
      </c>
      <c r="O32" s="15"/>
      <c r="P32" s="103"/>
    </row>
    <row r="33" spans="1:16" s="24" customFormat="1" ht="75" x14ac:dyDescent="0.25">
      <c r="A33" s="17" t="s">
        <v>149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L35+L38+L47</f>
        <v>20691.8</v>
      </c>
      <c r="M33" s="23">
        <f>M35+M38+M47</f>
        <v>5227.3000000000011</v>
      </c>
      <c r="N33" s="106">
        <f>M33/L33</f>
        <v>0.25262664437120025</v>
      </c>
      <c r="O33" s="15"/>
      <c r="P33" s="104"/>
    </row>
    <row r="34" spans="1:16" s="24" customFormat="1" ht="56.25" x14ac:dyDescent="0.25">
      <c r="A34" s="41" t="s">
        <v>89</v>
      </c>
      <c r="B34" s="5">
        <v>949</v>
      </c>
      <c r="C34" s="26" t="s">
        <v>11</v>
      </c>
      <c r="D34" s="26" t="s">
        <v>88</v>
      </c>
      <c r="E34" s="37"/>
      <c r="F34" s="37"/>
      <c r="G34" s="29"/>
      <c r="H34" s="29"/>
      <c r="I34" s="29"/>
      <c r="J34" s="29"/>
      <c r="K34" s="30"/>
      <c r="L34" s="31">
        <f>L35+L38</f>
        <v>18366.899999999998</v>
      </c>
      <c r="M34" s="31">
        <f>M35+M38</f>
        <v>4686.3000000000011</v>
      </c>
      <c r="N34" s="107">
        <f>M34/L34</f>
        <v>0.25514920863074342</v>
      </c>
      <c r="O34" s="15"/>
    </row>
    <row r="35" spans="1:16" ht="56.25" x14ac:dyDescent="0.25">
      <c r="A35" s="41" t="s">
        <v>12</v>
      </c>
      <c r="B35" s="5">
        <v>949</v>
      </c>
      <c r="C35" s="26" t="s">
        <v>11</v>
      </c>
      <c r="D35" s="26" t="s">
        <v>84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1859.3</v>
      </c>
      <c r="M35" s="31">
        <f>M37</f>
        <v>463.6</v>
      </c>
      <c r="N35" s="107">
        <f>N37</f>
        <v>0.24934114989512185</v>
      </c>
      <c r="O35" s="15"/>
    </row>
    <row r="36" spans="1:16" ht="63" x14ac:dyDescent="0.25">
      <c r="A36" s="38" t="s">
        <v>50</v>
      </c>
      <c r="B36" s="5">
        <v>949</v>
      </c>
      <c r="C36" s="32" t="s">
        <v>11</v>
      </c>
      <c r="D36" s="32" t="s">
        <v>84</v>
      </c>
      <c r="E36" s="32" t="s">
        <v>49</v>
      </c>
      <c r="F36" s="32"/>
      <c r="G36" s="39"/>
      <c r="H36" s="29"/>
      <c r="I36" s="29"/>
      <c r="J36" s="29"/>
      <c r="K36" s="30"/>
      <c r="L36" s="35">
        <f>L37</f>
        <v>1859.3</v>
      </c>
      <c r="M36" s="35">
        <f>M37</f>
        <v>463.6</v>
      </c>
      <c r="N36" s="108">
        <f>N37</f>
        <v>0.24934114989512185</v>
      </c>
      <c r="O36" s="15"/>
    </row>
    <row r="37" spans="1:16" ht="31.5" x14ac:dyDescent="0.25">
      <c r="A37" s="38" t="s">
        <v>60</v>
      </c>
      <c r="B37" s="5">
        <v>949</v>
      </c>
      <c r="C37" s="32" t="s">
        <v>11</v>
      </c>
      <c r="D37" s="32" t="s">
        <v>84</v>
      </c>
      <c r="E37" s="32" t="s">
        <v>59</v>
      </c>
      <c r="F37" s="32"/>
      <c r="G37" s="39"/>
      <c r="H37" s="29"/>
      <c r="I37" s="29"/>
      <c r="J37" s="29"/>
      <c r="K37" s="30"/>
      <c r="L37" s="35">
        <v>1859.3</v>
      </c>
      <c r="M37" s="35">
        <v>463.6</v>
      </c>
      <c r="N37" s="108">
        <f>M37/L37</f>
        <v>0.24934114989512185</v>
      </c>
      <c r="O37" s="15"/>
    </row>
    <row r="38" spans="1:16" ht="56.25" x14ac:dyDescent="0.25">
      <c r="A38" s="25" t="s">
        <v>13</v>
      </c>
      <c r="B38" s="5">
        <v>949</v>
      </c>
      <c r="C38" s="26" t="s">
        <v>11</v>
      </c>
      <c r="D38" s="26" t="s">
        <v>85</v>
      </c>
      <c r="E38" s="37"/>
      <c r="F38" s="28"/>
      <c r="G38" s="29"/>
      <c r="H38" s="29"/>
      <c r="I38" s="29"/>
      <c r="J38" s="29"/>
      <c r="K38" s="30">
        <v>6842.1</v>
      </c>
      <c r="L38" s="31">
        <f>L39+L42+L45+L43</f>
        <v>16507.599999999999</v>
      </c>
      <c r="M38" s="31">
        <f>M39+M42+M45+M43</f>
        <v>4222.7000000000007</v>
      </c>
      <c r="N38" s="107">
        <f>M38/L38</f>
        <v>0.25580338753059206</v>
      </c>
      <c r="O38" s="15"/>
    </row>
    <row r="39" spans="1:16" ht="63" x14ac:dyDescent="0.25">
      <c r="A39" s="38" t="s">
        <v>50</v>
      </c>
      <c r="B39" s="5">
        <v>949</v>
      </c>
      <c r="C39" s="32" t="s">
        <v>11</v>
      </c>
      <c r="D39" s="32" t="s">
        <v>85</v>
      </c>
      <c r="E39" s="32" t="s">
        <v>49</v>
      </c>
      <c r="F39" s="28"/>
      <c r="G39" s="29"/>
      <c r="H39" s="29"/>
      <c r="I39" s="29"/>
      <c r="J39" s="29"/>
      <c r="K39" s="30"/>
      <c r="L39" s="35">
        <f>L40</f>
        <v>15600.3</v>
      </c>
      <c r="M39" s="35">
        <f>M40</f>
        <v>4114.6000000000004</v>
      </c>
      <c r="N39" s="108">
        <f>N40</f>
        <v>0.26375133811529267</v>
      </c>
      <c r="O39" s="15"/>
    </row>
    <row r="40" spans="1:16" ht="31.5" x14ac:dyDescent="0.25">
      <c r="A40" s="38" t="s">
        <v>60</v>
      </c>
      <c r="B40" s="5">
        <v>949</v>
      </c>
      <c r="C40" s="32" t="s">
        <v>11</v>
      </c>
      <c r="D40" s="32" t="s">
        <v>85</v>
      </c>
      <c r="E40" s="32" t="s">
        <v>59</v>
      </c>
      <c r="F40" s="28"/>
      <c r="G40" s="29"/>
      <c r="H40" s="29"/>
      <c r="I40" s="29"/>
      <c r="J40" s="29"/>
      <c r="K40" s="30"/>
      <c r="L40" s="35">
        <v>15600.3</v>
      </c>
      <c r="M40" s="35">
        <v>4114.6000000000004</v>
      </c>
      <c r="N40" s="108">
        <f>M40/L40</f>
        <v>0.26375133811529267</v>
      </c>
      <c r="O40" s="15"/>
    </row>
    <row r="41" spans="1:16" ht="31.5" x14ac:dyDescent="0.25">
      <c r="A41" s="38" t="s">
        <v>78</v>
      </c>
      <c r="B41" s="5">
        <v>949</v>
      </c>
      <c r="C41" s="32" t="s">
        <v>11</v>
      </c>
      <c r="D41" s="32" t="s">
        <v>85</v>
      </c>
      <c r="E41" s="32" t="s">
        <v>51</v>
      </c>
      <c r="F41" s="28"/>
      <c r="G41" s="29"/>
      <c r="H41" s="29"/>
      <c r="I41" s="29"/>
      <c r="J41" s="29"/>
      <c r="K41" s="30"/>
      <c r="L41" s="31">
        <f>L42</f>
        <v>803</v>
      </c>
      <c r="M41" s="31">
        <f>M42</f>
        <v>108.1</v>
      </c>
      <c r="N41" s="107">
        <f>N42</f>
        <v>0.13462017434620174</v>
      </c>
      <c r="O41" s="15"/>
    </row>
    <row r="42" spans="1:16" ht="31.5" x14ac:dyDescent="0.25">
      <c r="A42" s="38" t="s">
        <v>62</v>
      </c>
      <c r="B42" s="5">
        <v>949</v>
      </c>
      <c r="C42" s="32" t="s">
        <v>11</v>
      </c>
      <c r="D42" s="32" t="s">
        <v>85</v>
      </c>
      <c r="E42" s="32" t="s">
        <v>61</v>
      </c>
      <c r="F42" s="28"/>
      <c r="G42" s="29"/>
      <c r="H42" s="29"/>
      <c r="I42" s="29"/>
      <c r="J42" s="29"/>
      <c r="K42" s="30"/>
      <c r="L42" s="35">
        <v>803</v>
      </c>
      <c r="M42" s="35">
        <v>108.1</v>
      </c>
      <c r="N42" s="108">
        <f>M42/L42</f>
        <v>0.13462017434620174</v>
      </c>
      <c r="O42" s="15"/>
    </row>
    <row r="43" spans="1:16" ht="18.75" x14ac:dyDescent="0.25">
      <c r="A43" s="38" t="s">
        <v>55</v>
      </c>
      <c r="B43" s="5">
        <v>949</v>
      </c>
      <c r="C43" s="32" t="s">
        <v>11</v>
      </c>
      <c r="D43" s="32" t="s">
        <v>85</v>
      </c>
      <c r="E43" s="32" t="s">
        <v>54</v>
      </c>
      <c r="F43" s="28"/>
      <c r="G43" s="29"/>
      <c r="H43" s="29"/>
      <c r="I43" s="29"/>
      <c r="J43" s="29"/>
      <c r="K43" s="30"/>
      <c r="L43" s="31">
        <f>L44</f>
        <v>54.3</v>
      </c>
      <c r="M43" s="31">
        <f>M44</f>
        <v>0</v>
      </c>
      <c r="N43" s="107">
        <f>N44</f>
        <v>0</v>
      </c>
      <c r="O43" s="15"/>
    </row>
    <row r="44" spans="1:16" ht="31.5" x14ac:dyDescent="0.25">
      <c r="A44" s="38" t="s">
        <v>73</v>
      </c>
      <c r="B44" s="5">
        <v>949</v>
      </c>
      <c r="C44" s="32" t="s">
        <v>11</v>
      </c>
      <c r="D44" s="32" t="s">
        <v>85</v>
      </c>
      <c r="E44" s="32" t="s">
        <v>72</v>
      </c>
      <c r="F44" s="28"/>
      <c r="G44" s="29"/>
      <c r="H44" s="29"/>
      <c r="I44" s="29"/>
      <c r="J44" s="29"/>
      <c r="K44" s="30"/>
      <c r="L44" s="35">
        <v>54.3</v>
      </c>
      <c r="M44" s="35">
        <v>0</v>
      </c>
      <c r="N44" s="108">
        <v>0</v>
      </c>
      <c r="O44" s="15"/>
    </row>
    <row r="45" spans="1:16" ht="18.75" x14ac:dyDescent="0.25">
      <c r="A45" s="38" t="s">
        <v>53</v>
      </c>
      <c r="B45" s="5">
        <v>949</v>
      </c>
      <c r="C45" s="32" t="s">
        <v>11</v>
      </c>
      <c r="D45" s="32" t="s">
        <v>85</v>
      </c>
      <c r="E45" s="32" t="s">
        <v>52</v>
      </c>
      <c r="F45" s="36"/>
      <c r="G45" s="52"/>
      <c r="H45" s="29"/>
      <c r="I45" s="29"/>
      <c r="J45" s="29"/>
      <c r="K45" s="30"/>
      <c r="L45" s="31">
        <f>L46</f>
        <v>50</v>
      </c>
      <c r="M45" s="31">
        <f>M46</f>
        <v>0</v>
      </c>
      <c r="N45" s="107">
        <f>N46</f>
        <v>0</v>
      </c>
      <c r="O45" s="15"/>
    </row>
    <row r="46" spans="1:16" ht="18.75" x14ac:dyDescent="0.25">
      <c r="A46" s="38" t="s">
        <v>64</v>
      </c>
      <c r="B46" s="5">
        <v>949</v>
      </c>
      <c r="C46" s="32" t="s">
        <v>11</v>
      </c>
      <c r="D46" s="32" t="s">
        <v>85</v>
      </c>
      <c r="E46" s="32" t="s">
        <v>63</v>
      </c>
      <c r="F46" s="36"/>
      <c r="G46" s="52"/>
      <c r="H46" s="29"/>
      <c r="I46" s="29"/>
      <c r="J46" s="29"/>
      <c r="K46" s="30"/>
      <c r="L46" s="35">
        <v>50</v>
      </c>
      <c r="M46" s="35">
        <v>0</v>
      </c>
      <c r="N46" s="108">
        <v>0</v>
      </c>
      <c r="O46" s="15"/>
    </row>
    <row r="47" spans="1:16" ht="75.75" customHeight="1" x14ac:dyDescent="0.25">
      <c r="A47" s="25" t="s">
        <v>136</v>
      </c>
      <c r="B47" s="5">
        <v>949</v>
      </c>
      <c r="C47" s="26" t="s">
        <v>11</v>
      </c>
      <c r="D47" s="26" t="s">
        <v>104</v>
      </c>
      <c r="E47" s="37"/>
      <c r="F47" s="28"/>
      <c r="G47" s="53"/>
      <c r="H47" s="44"/>
      <c r="I47" s="44"/>
      <c r="J47" s="44"/>
      <c r="K47" s="54">
        <v>1508</v>
      </c>
      <c r="L47" s="31">
        <f>L48+L50</f>
        <v>2324.9</v>
      </c>
      <c r="M47" s="31">
        <f>M48+M50</f>
        <v>541</v>
      </c>
      <c r="N47" s="107">
        <f>M47/L47</f>
        <v>0.23269818056690608</v>
      </c>
      <c r="O47" s="15"/>
    </row>
    <row r="48" spans="1:16" ht="47.25" customHeight="1" x14ac:dyDescent="0.25">
      <c r="A48" s="38" t="s">
        <v>50</v>
      </c>
      <c r="B48" s="5">
        <v>949</v>
      </c>
      <c r="C48" s="32" t="s">
        <v>11</v>
      </c>
      <c r="D48" s="32" t="s">
        <v>104</v>
      </c>
      <c r="E48" s="32" t="s">
        <v>49</v>
      </c>
      <c r="F48" s="28"/>
      <c r="G48" s="53"/>
      <c r="H48" s="44"/>
      <c r="I48" s="44"/>
      <c r="J48" s="44"/>
      <c r="K48" s="54"/>
      <c r="L48" s="35">
        <f>L49</f>
        <v>2158.1</v>
      </c>
      <c r="M48" s="35">
        <f>M49</f>
        <v>535.1</v>
      </c>
      <c r="N48" s="108">
        <f>N49</f>
        <v>0.24794958528335112</v>
      </c>
      <c r="O48" s="15"/>
    </row>
    <row r="49" spans="1:15" ht="31.5" customHeight="1" x14ac:dyDescent="0.25">
      <c r="A49" s="38" t="s">
        <v>60</v>
      </c>
      <c r="B49" s="5">
        <v>949</v>
      </c>
      <c r="C49" s="32" t="s">
        <v>11</v>
      </c>
      <c r="D49" s="32" t="s">
        <v>104</v>
      </c>
      <c r="E49" s="32" t="s">
        <v>59</v>
      </c>
      <c r="F49" s="28"/>
      <c r="G49" s="53"/>
      <c r="H49" s="44"/>
      <c r="I49" s="44"/>
      <c r="J49" s="44"/>
      <c r="K49" s="54"/>
      <c r="L49" s="35">
        <v>2158.1</v>
      </c>
      <c r="M49" s="35">
        <v>535.1</v>
      </c>
      <c r="N49" s="108">
        <f>M49/L49</f>
        <v>0.24794958528335112</v>
      </c>
      <c r="O49" s="15"/>
    </row>
    <row r="50" spans="1:15" ht="31.5" customHeight="1" x14ac:dyDescent="0.25">
      <c r="A50" s="38" t="s">
        <v>78</v>
      </c>
      <c r="B50" s="5">
        <v>949</v>
      </c>
      <c r="C50" s="32" t="s">
        <v>11</v>
      </c>
      <c r="D50" s="32" t="s">
        <v>104</v>
      </c>
      <c r="E50" s="32" t="s">
        <v>51</v>
      </c>
      <c r="F50" s="28"/>
      <c r="G50" s="53"/>
      <c r="H50" s="44"/>
      <c r="I50" s="44"/>
      <c r="J50" s="44"/>
      <c r="K50" s="54"/>
      <c r="L50" s="35">
        <f>L51</f>
        <v>166.8</v>
      </c>
      <c r="M50" s="35">
        <f>M51</f>
        <v>5.9</v>
      </c>
      <c r="N50" s="108">
        <f>N51</f>
        <v>3.537170263788969E-2</v>
      </c>
      <c r="O50" s="15"/>
    </row>
    <row r="51" spans="1:15" ht="31.5" customHeight="1" x14ac:dyDescent="0.25">
      <c r="A51" s="38" t="s">
        <v>62</v>
      </c>
      <c r="B51" s="5">
        <v>949</v>
      </c>
      <c r="C51" s="32" t="s">
        <v>11</v>
      </c>
      <c r="D51" s="32" t="s">
        <v>104</v>
      </c>
      <c r="E51" s="32" t="s">
        <v>61</v>
      </c>
      <c r="F51" s="28"/>
      <c r="G51" s="53"/>
      <c r="H51" s="44"/>
      <c r="I51" s="44"/>
      <c r="J51" s="44"/>
      <c r="K51" s="54"/>
      <c r="L51" s="35">
        <v>166.8</v>
      </c>
      <c r="M51" s="35">
        <v>5.9</v>
      </c>
      <c r="N51" s="108">
        <f>M51/L51</f>
        <v>3.537170263788969E-2</v>
      </c>
      <c r="O51" s="15"/>
    </row>
    <row r="52" spans="1:15" ht="31.5" customHeight="1" x14ac:dyDescent="0.25">
      <c r="A52" s="17" t="s">
        <v>157</v>
      </c>
      <c r="B52" s="16">
        <v>949</v>
      </c>
      <c r="C52" s="18" t="s">
        <v>153</v>
      </c>
      <c r="D52" s="18"/>
      <c r="E52" s="55"/>
      <c r="F52" s="42"/>
      <c r="G52" s="14"/>
      <c r="H52" s="14"/>
      <c r="I52" s="14"/>
      <c r="J52" s="14"/>
      <c r="K52" s="22"/>
      <c r="L52" s="23">
        <f>L53</f>
        <v>8104.3</v>
      </c>
      <c r="M52" s="23">
        <f t="shared" ref="M52:N54" si="0">M53</f>
        <v>0</v>
      </c>
      <c r="N52" s="106">
        <f t="shared" si="0"/>
        <v>0</v>
      </c>
      <c r="O52" s="15"/>
    </row>
    <row r="53" spans="1:15" ht="31.5" customHeight="1" x14ac:dyDescent="0.25">
      <c r="A53" s="38" t="s">
        <v>152</v>
      </c>
      <c r="B53" s="5">
        <v>949</v>
      </c>
      <c r="C53" s="32" t="s">
        <v>153</v>
      </c>
      <c r="D53" s="32" t="s">
        <v>154</v>
      </c>
      <c r="E53" s="32"/>
      <c r="F53" s="28"/>
      <c r="G53" s="53"/>
      <c r="H53" s="44"/>
      <c r="I53" s="44"/>
      <c r="J53" s="44"/>
      <c r="K53" s="54"/>
      <c r="L53" s="35">
        <f>L54</f>
        <v>8104.3</v>
      </c>
      <c r="M53" s="35">
        <f t="shared" si="0"/>
        <v>0</v>
      </c>
      <c r="N53" s="108">
        <f t="shared" si="0"/>
        <v>0</v>
      </c>
      <c r="O53" s="15"/>
    </row>
    <row r="54" spans="1:15" ht="20.45" customHeight="1" x14ac:dyDescent="0.25">
      <c r="A54" s="38" t="s">
        <v>53</v>
      </c>
      <c r="B54" s="5">
        <v>949</v>
      </c>
      <c r="C54" s="32" t="s">
        <v>153</v>
      </c>
      <c r="D54" s="32" t="s">
        <v>154</v>
      </c>
      <c r="E54" s="32" t="s">
        <v>52</v>
      </c>
      <c r="F54" s="28"/>
      <c r="G54" s="53"/>
      <c r="H54" s="44"/>
      <c r="I54" s="44"/>
      <c r="J54" s="44"/>
      <c r="K54" s="54"/>
      <c r="L54" s="35">
        <f>L55</f>
        <v>8104.3</v>
      </c>
      <c r="M54" s="35">
        <f t="shared" si="0"/>
        <v>0</v>
      </c>
      <c r="N54" s="108">
        <f t="shared" si="0"/>
        <v>0</v>
      </c>
      <c r="O54" s="15"/>
    </row>
    <row r="55" spans="1:15" ht="23.45" customHeight="1" x14ac:dyDescent="0.25">
      <c r="A55" s="38" t="s">
        <v>155</v>
      </c>
      <c r="B55" s="5">
        <v>949</v>
      </c>
      <c r="C55" s="32" t="s">
        <v>153</v>
      </c>
      <c r="D55" s="32" t="s">
        <v>154</v>
      </c>
      <c r="E55" s="32" t="s">
        <v>156</v>
      </c>
      <c r="F55" s="28"/>
      <c r="G55" s="53"/>
      <c r="H55" s="44"/>
      <c r="I55" s="44"/>
      <c r="J55" s="44"/>
      <c r="K55" s="54"/>
      <c r="L55" s="35">
        <v>8104.3</v>
      </c>
      <c r="M55" s="35">
        <v>0</v>
      </c>
      <c r="N55" s="108">
        <v>0</v>
      </c>
      <c r="O55" s="15"/>
    </row>
    <row r="56" spans="1:15" ht="18.75" customHeight="1" x14ac:dyDescent="0.25">
      <c r="A56" s="17" t="s">
        <v>74</v>
      </c>
      <c r="B56" s="16">
        <v>949</v>
      </c>
      <c r="C56" s="18" t="s">
        <v>76</v>
      </c>
      <c r="D56" s="18"/>
      <c r="E56" s="55"/>
      <c r="F56" s="42"/>
      <c r="G56" s="14"/>
      <c r="H56" s="14"/>
      <c r="I56" s="14"/>
      <c r="J56" s="14"/>
      <c r="K56" s="22"/>
      <c r="L56" s="23">
        <f t="shared" ref="L56:N58" si="1">L57</f>
        <v>100</v>
      </c>
      <c r="M56" s="23">
        <f t="shared" si="1"/>
        <v>0</v>
      </c>
      <c r="N56" s="106">
        <f t="shared" si="1"/>
        <v>0</v>
      </c>
      <c r="O56" s="15"/>
    </row>
    <row r="57" spans="1:15" ht="32.25" customHeight="1" x14ac:dyDescent="0.25">
      <c r="A57" s="38" t="s">
        <v>128</v>
      </c>
      <c r="B57" s="5">
        <v>949</v>
      </c>
      <c r="C57" s="32" t="s">
        <v>76</v>
      </c>
      <c r="D57" s="32" t="s">
        <v>91</v>
      </c>
      <c r="E57" s="32"/>
      <c r="F57" s="36"/>
      <c r="G57" s="33"/>
      <c r="H57" s="33"/>
      <c r="I57" s="33"/>
      <c r="J57" s="33"/>
      <c r="K57" s="34"/>
      <c r="L57" s="35">
        <f t="shared" si="1"/>
        <v>100</v>
      </c>
      <c r="M57" s="35">
        <f t="shared" si="1"/>
        <v>0</v>
      </c>
      <c r="N57" s="108">
        <f t="shared" si="1"/>
        <v>0</v>
      </c>
      <c r="O57" s="15"/>
    </row>
    <row r="58" spans="1:15" ht="18.75" customHeight="1" x14ac:dyDescent="0.25">
      <c r="A58" s="38" t="s">
        <v>53</v>
      </c>
      <c r="B58" s="5">
        <v>949</v>
      </c>
      <c r="C58" s="32" t="s">
        <v>76</v>
      </c>
      <c r="D58" s="32" t="s">
        <v>91</v>
      </c>
      <c r="E58" s="32" t="s">
        <v>52</v>
      </c>
      <c r="F58" s="36"/>
      <c r="G58" s="33"/>
      <c r="H58" s="33"/>
      <c r="I58" s="33"/>
      <c r="J58" s="33"/>
      <c r="K58" s="34"/>
      <c r="L58" s="35">
        <f t="shared" si="1"/>
        <v>100</v>
      </c>
      <c r="M58" s="35">
        <f t="shared" si="1"/>
        <v>0</v>
      </c>
      <c r="N58" s="108">
        <f t="shared" si="1"/>
        <v>0</v>
      </c>
      <c r="O58" s="15"/>
    </row>
    <row r="59" spans="1:15" ht="18" customHeight="1" x14ac:dyDescent="0.25">
      <c r="A59" s="38" t="s">
        <v>75</v>
      </c>
      <c r="B59" s="5">
        <v>949</v>
      </c>
      <c r="C59" s="32" t="s">
        <v>76</v>
      </c>
      <c r="D59" s="32" t="s">
        <v>91</v>
      </c>
      <c r="E59" s="32" t="s">
        <v>77</v>
      </c>
      <c r="F59" s="36"/>
      <c r="G59" s="33"/>
      <c r="H59" s="33"/>
      <c r="I59" s="33"/>
      <c r="J59" s="33"/>
      <c r="K59" s="34"/>
      <c r="L59" s="35">
        <v>100</v>
      </c>
      <c r="M59" s="35">
        <v>0</v>
      </c>
      <c r="N59" s="108">
        <v>0</v>
      </c>
      <c r="O59" s="15"/>
    </row>
    <row r="60" spans="1:15" s="56" customFormat="1" ht="18.75" x14ac:dyDescent="0.25">
      <c r="A60" s="17" t="s">
        <v>9</v>
      </c>
      <c r="B60" s="16">
        <v>949</v>
      </c>
      <c r="C60" s="18" t="s">
        <v>10</v>
      </c>
      <c r="D60" s="18"/>
      <c r="E60" s="55"/>
      <c r="F60" s="42"/>
      <c r="G60" s="14"/>
      <c r="H60" s="14" t="e">
        <f>#REF!+#REF!+#REF!+#REF!+#REF!</f>
        <v>#REF!</v>
      </c>
      <c r="I60" s="14" t="e">
        <f>#REF!+#REF!+#REF!+#REF!+#REF!</f>
        <v>#REF!</v>
      </c>
      <c r="J60" s="14" t="e">
        <f>#REF!+#REF!+#REF!+#REF!+#REF!</f>
        <v>#REF!</v>
      </c>
      <c r="K60" s="22"/>
      <c r="L60" s="23">
        <f>L61+L67+L64</f>
        <v>196.7</v>
      </c>
      <c r="M60" s="23">
        <f>M61+M67+M64</f>
        <v>0</v>
      </c>
      <c r="N60" s="106">
        <f>N61+N67+N64</f>
        <v>0</v>
      </c>
      <c r="O60" s="15"/>
    </row>
    <row r="61" spans="1:15" s="57" customFormat="1" ht="56.25" x14ac:dyDescent="0.25">
      <c r="A61" s="73" t="s">
        <v>159</v>
      </c>
      <c r="B61" s="5">
        <v>949</v>
      </c>
      <c r="C61" s="26" t="s">
        <v>10</v>
      </c>
      <c r="D61" s="26" t="s">
        <v>160</v>
      </c>
      <c r="E61" s="32"/>
      <c r="F61" s="36"/>
      <c r="G61" s="33"/>
      <c r="H61" s="33"/>
      <c r="I61" s="33"/>
      <c r="J61" s="33"/>
      <c r="K61" s="34">
        <v>32.700000000000003</v>
      </c>
      <c r="L61" s="31">
        <f t="shared" ref="L61:N62" si="2">L62</f>
        <v>123.5</v>
      </c>
      <c r="M61" s="31">
        <f t="shared" si="2"/>
        <v>0</v>
      </c>
      <c r="N61" s="107">
        <f t="shared" si="2"/>
        <v>0</v>
      </c>
      <c r="O61" s="15"/>
    </row>
    <row r="62" spans="1:15" s="57" customFormat="1" ht="31.5" x14ac:dyDescent="0.25">
      <c r="A62" s="38" t="s">
        <v>78</v>
      </c>
      <c r="B62" s="5">
        <v>949</v>
      </c>
      <c r="C62" s="32" t="s">
        <v>10</v>
      </c>
      <c r="D62" s="32" t="s">
        <v>160</v>
      </c>
      <c r="E62" s="32" t="s">
        <v>51</v>
      </c>
      <c r="F62" s="36"/>
      <c r="G62" s="33"/>
      <c r="H62" s="33"/>
      <c r="I62" s="33"/>
      <c r="J62" s="33"/>
      <c r="K62" s="34"/>
      <c r="L62" s="35">
        <f t="shared" si="2"/>
        <v>123.5</v>
      </c>
      <c r="M62" s="35">
        <f t="shared" si="2"/>
        <v>0</v>
      </c>
      <c r="N62" s="108">
        <f t="shared" si="2"/>
        <v>0</v>
      </c>
      <c r="O62" s="15"/>
    </row>
    <row r="63" spans="1:15" s="57" customFormat="1" ht="31.5" x14ac:dyDescent="0.25">
      <c r="A63" s="38" t="s">
        <v>62</v>
      </c>
      <c r="B63" s="5">
        <v>949</v>
      </c>
      <c r="C63" s="32" t="s">
        <v>10</v>
      </c>
      <c r="D63" s="32" t="s">
        <v>160</v>
      </c>
      <c r="E63" s="32" t="s">
        <v>61</v>
      </c>
      <c r="F63" s="36"/>
      <c r="G63" s="33"/>
      <c r="H63" s="33"/>
      <c r="I63" s="33"/>
      <c r="J63" s="33"/>
      <c r="K63" s="34"/>
      <c r="L63" s="35">
        <v>123.5</v>
      </c>
      <c r="M63" s="35">
        <v>0</v>
      </c>
      <c r="N63" s="108">
        <v>0</v>
      </c>
      <c r="O63" s="15"/>
    </row>
    <row r="64" spans="1:15" s="57" customFormat="1" ht="75" x14ac:dyDescent="0.25">
      <c r="A64" s="73" t="s">
        <v>135</v>
      </c>
      <c r="B64" s="5">
        <v>949</v>
      </c>
      <c r="C64" s="26" t="s">
        <v>10</v>
      </c>
      <c r="D64" s="26" t="s">
        <v>105</v>
      </c>
      <c r="E64" s="32"/>
      <c r="F64" s="36"/>
      <c r="G64" s="33"/>
      <c r="H64" s="33"/>
      <c r="I64" s="33"/>
      <c r="J64" s="33"/>
      <c r="K64" s="34">
        <v>32.700000000000003</v>
      </c>
      <c r="L64" s="31">
        <f t="shared" ref="L64:N65" si="3">L65</f>
        <v>9.1999999999999993</v>
      </c>
      <c r="M64" s="31">
        <f t="shared" si="3"/>
        <v>0</v>
      </c>
      <c r="N64" s="107">
        <f t="shared" si="3"/>
        <v>0</v>
      </c>
      <c r="O64" s="15"/>
    </row>
    <row r="65" spans="1:15" s="57" customFormat="1" ht="31.5" x14ac:dyDescent="0.25">
      <c r="A65" s="38" t="s">
        <v>78</v>
      </c>
      <c r="B65" s="5">
        <v>949</v>
      </c>
      <c r="C65" s="32" t="s">
        <v>10</v>
      </c>
      <c r="D65" s="32" t="s">
        <v>105</v>
      </c>
      <c r="E65" s="32" t="s">
        <v>51</v>
      </c>
      <c r="F65" s="36"/>
      <c r="G65" s="33"/>
      <c r="H65" s="33"/>
      <c r="I65" s="33"/>
      <c r="J65" s="33"/>
      <c r="K65" s="34"/>
      <c r="L65" s="35">
        <f t="shared" si="3"/>
        <v>9.1999999999999993</v>
      </c>
      <c r="M65" s="35">
        <f t="shared" si="3"/>
        <v>0</v>
      </c>
      <c r="N65" s="108">
        <f t="shared" si="3"/>
        <v>0</v>
      </c>
      <c r="O65" s="15"/>
    </row>
    <row r="66" spans="1:15" s="57" customFormat="1" ht="31.5" x14ac:dyDescent="0.25">
      <c r="A66" s="38" t="s">
        <v>62</v>
      </c>
      <c r="B66" s="5">
        <v>949</v>
      </c>
      <c r="C66" s="32" t="s">
        <v>10</v>
      </c>
      <c r="D66" s="32" t="s">
        <v>105</v>
      </c>
      <c r="E66" s="32" t="s">
        <v>61</v>
      </c>
      <c r="F66" s="36"/>
      <c r="G66" s="33"/>
      <c r="H66" s="33"/>
      <c r="I66" s="33"/>
      <c r="J66" s="33"/>
      <c r="K66" s="34"/>
      <c r="L66" s="35">
        <v>9.1999999999999993</v>
      </c>
      <c r="M66" s="35">
        <v>0</v>
      </c>
      <c r="N66" s="108">
        <v>0</v>
      </c>
      <c r="O66" s="15"/>
    </row>
    <row r="67" spans="1:15" s="57" customFormat="1" ht="165" customHeight="1" x14ac:dyDescent="0.25">
      <c r="A67" s="64" t="s">
        <v>140</v>
      </c>
      <c r="B67" s="93">
        <v>949</v>
      </c>
      <c r="C67" s="94" t="s">
        <v>10</v>
      </c>
      <c r="D67" s="94" t="s">
        <v>92</v>
      </c>
      <c r="E67" s="76"/>
      <c r="F67" s="32"/>
      <c r="G67" s="35"/>
      <c r="H67" s="35"/>
      <c r="I67" s="35"/>
      <c r="J67" s="35"/>
      <c r="K67" s="40"/>
      <c r="L67" s="31">
        <f>L69</f>
        <v>64</v>
      </c>
      <c r="M67" s="31">
        <f>M69</f>
        <v>0</v>
      </c>
      <c r="N67" s="107">
        <f>N69</f>
        <v>0</v>
      </c>
      <c r="O67" s="15"/>
    </row>
    <row r="68" spans="1:15" s="57" customFormat="1" ht="31.5" x14ac:dyDescent="0.25">
      <c r="A68" s="38" t="s">
        <v>78</v>
      </c>
      <c r="B68" s="72">
        <v>949</v>
      </c>
      <c r="C68" s="74" t="s">
        <v>10</v>
      </c>
      <c r="D68" s="74" t="s">
        <v>92</v>
      </c>
      <c r="E68" s="76">
        <v>200</v>
      </c>
      <c r="F68" s="32"/>
      <c r="G68" s="35"/>
      <c r="H68" s="35"/>
      <c r="I68" s="35"/>
      <c r="J68" s="35"/>
      <c r="K68" s="40"/>
      <c r="L68" s="35">
        <f>L69</f>
        <v>64</v>
      </c>
      <c r="M68" s="35">
        <f>M69</f>
        <v>0</v>
      </c>
      <c r="N68" s="108">
        <f>N69</f>
        <v>0</v>
      </c>
      <c r="O68" s="15"/>
    </row>
    <row r="69" spans="1:15" s="57" customFormat="1" ht="31.5" x14ac:dyDescent="0.25">
      <c r="A69" s="38" t="s">
        <v>62</v>
      </c>
      <c r="B69" s="72">
        <v>949</v>
      </c>
      <c r="C69" s="74" t="s">
        <v>10</v>
      </c>
      <c r="D69" s="74" t="s">
        <v>92</v>
      </c>
      <c r="E69" s="76">
        <v>240</v>
      </c>
      <c r="F69" s="32"/>
      <c r="G69" s="35"/>
      <c r="H69" s="35"/>
      <c r="I69" s="35"/>
      <c r="J69" s="35"/>
      <c r="K69" s="40"/>
      <c r="L69" s="35">
        <v>64</v>
      </c>
      <c r="M69" s="35">
        <v>0</v>
      </c>
      <c r="N69" s="108">
        <v>0</v>
      </c>
      <c r="O69" s="15"/>
    </row>
    <row r="70" spans="1:15" s="56" customFormat="1" ht="37.5" x14ac:dyDescent="0.25">
      <c r="A70" s="17" t="s">
        <v>14</v>
      </c>
      <c r="B70" s="16">
        <v>949</v>
      </c>
      <c r="C70" s="18" t="s">
        <v>15</v>
      </c>
      <c r="D70" s="18"/>
      <c r="E70" s="42"/>
      <c r="F70" s="42"/>
      <c r="G70" s="47"/>
      <c r="H70" s="43" t="e">
        <f t="shared" ref="H70:J71" si="4">H71</f>
        <v>#REF!</v>
      </c>
      <c r="I70" s="43" t="e">
        <f t="shared" si="4"/>
        <v>#REF!</v>
      </c>
      <c r="J70" s="43" t="e">
        <f t="shared" si="4"/>
        <v>#REF!</v>
      </c>
      <c r="K70" s="59"/>
      <c r="L70" s="23">
        <f t="shared" ref="L70:N71" si="5">L71</f>
        <v>29</v>
      </c>
      <c r="M70" s="23">
        <f t="shared" si="5"/>
        <v>0</v>
      </c>
      <c r="N70" s="106">
        <f>N71</f>
        <v>0</v>
      </c>
      <c r="O70" s="15"/>
    </row>
    <row r="71" spans="1:15" s="57" customFormat="1" ht="56.25" x14ac:dyDescent="0.25">
      <c r="A71" s="17" t="s">
        <v>120</v>
      </c>
      <c r="B71" s="16">
        <v>949</v>
      </c>
      <c r="C71" s="18" t="s">
        <v>119</v>
      </c>
      <c r="D71" s="18"/>
      <c r="E71" s="42"/>
      <c r="F71" s="42"/>
      <c r="G71" s="47"/>
      <c r="H71" s="44" t="e">
        <f t="shared" si="4"/>
        <v>#REF!</v>
      </c>
      <c r="I71" s="44" t="e">
        <f t="shared" si="4"/>
        <v>#REF!</v>
      </c>
      <c r="J71" s="44" t="e">
        <f t="shared" si="4"/>
        <v>#REF!</v>
      </c>
      <c r="K71" s="54"/>
      <c r="L71" s="23">
        <f t="shared" si="5"/>
        <v>29</v>
      </c>
      <c r="M71" s="23">
        <f t="shared" si="5"/>
        <v>0</v>
      </c>
      <c r="N71" s="106">
        <f t="shared" si="5"/>
        <v>0</v>
      </c>
      <c r="O71" s="15"/>
    </row>
    <row r="72" spans="1:15" s="57" customFormat="1" ht="243.75" x14ac:dyDescent="0.25">
      <c r="A72" s="25" t="s">
        <v>139</v>
      </c>
      <c r="B72" s="5">
        <v>949</v>
      </c>
      <c r="C72" s="26" t="s">
        <v>119</v>
      </c>
      <c r="D72" s="26" t="s">
        <v>93</v>
      </c>
      <c r="E72" s="37"/>
      <c r="F72" s="37"/>
      <c r="G72" s="53">
        <v>740</v>
      </c>
      <c r="H72" s="26" t="e">
        <f>H74</f>
        <v>#REF!</v>
      </c>
      <c r="I72" s="26" t="e">
        <f>I74</f>
        <v>#REF!</v>
      </c>
      <c r="J72" s="26" t="e">
        <f>J74</f>
        <v>#REF!</v>
      </c>
      <c r="K72" s="60" t="s">
        <v>16</v>
      </c>
      <c r="L72" s="31">
        <f>L74</f>
        <v>29</v>
      </c>
      <c r="M72" s="31">
        <f>M74</f>
        <v>0</v>
      </c>
      <c r="N72" s="107">
        <f>N74</f>
        <v>0</v>
      </c>
      <c r="O72" s="15"/>
    </row>
    <row r="73" spans="1:15" s="57" customFormat="1" ht="31.5" x14ac:dyDescent="0.25">
      <c r="A73" s="38" t="s">
        <v>78</v>
      </c>
      <c r="B73" s="5">
        <v>949</v>
      </c>
      <c r="C73" s="32" t="s">
        <v>119</v>
      </c>
      <c r="D73" s="32" t="s">
        <v>93</v>
      </c>
      <c r="E73" s="32" t="s">
        <v>51</v>
      </c>
      <c r="F73" s="32"/>
      <c r="G73" s="39"/>
      <c r="H73" s="44" t="e">
        <f>#REF!</f>
        <v>#REF!</v>
      </c>
      <c r="I73" s="44" t="e">
        <f>#REF!</f>
        <v>#REF!</v>
      </c>
      <c r="J73" s="44" t="e">
        <f>#REF!</f>
        <v>#REF!</v>
      </c>
      <c r="K73" s="54"/>
      <c r="L73" s="35">
        <f>L74</f>
        <v>29</v>
      </c>
      <c r="M73" s="35">
        <f>M74</f>
        <v>0</v>
      </c>
      <c r="N73" s="108">
        <f>N74</f>
        <v>0</v>
      </c>
      <c r="O73" s="15"/>
    </row>
    <row r="74" spans="1:15" s="57" customFormat="1" ht="31.5" x14ac:dyDescent="0.25">
      <c r="A74" s="38" t="s">
        <v>62</v>
      </c>
      <c r="B74" s="5">
        <v>949</v>
      </c>
      <c r="C74" s="32" t="s">
        <v>119</v>
      </c>
      <c r="D74" s="32" t="s">
        <v>93</v>
      </c>
      <c r="E74" s="32" t="s">
        <v>61</v>
      </c>
      <c r="F74" s="32"/>
      <c r="G74" s="39"/>
      <c r="H74" s="44" t="e">
        <f>#REF!</f>
        <v>#REF!</v>
      </c>
      <c r="I74" s="44" t="e">
        <f>#REF!</f>
        <v>#REF!</v>
      </c>
      <c r="J74" s="44" t="e">
        <f>#REF!</f>
        <v>#REF!</v>
      </c>
      <c r="K74" s="54"/>
      <c r="L74" s="35">
        <v>29</v>
      </c>
      <c r="M74" s="35">
        <v>0</v>
      </c>
      <c r="N74" s="108">
        <v>0</v>
      </c>
      <c r="O74" s="15"/>
    </row>
    <row r="75" spans="1:15" s="57" customFormat="1" ht="18.75" x14ac:dyDescent="0.25">
      <c r="A75" s="17" t="s">
        <v>45</v>
      </c>
      <c r="B75" s="16">
        <v>949</v>
      </c>
      <c r="C75" s="18" t="s">
        <v>46</v>
      </c>
      <c r="D75" s="18"/>
      <c r="E75" s="42"/>
      <c r="F75" s="42"/>
      <c r="G75" s="47"/>
      <c r="H75" s="47"/>
      <c r="I75" s="47"/>
      <c r="J75" s="47"/>
      <c r="K75" s="62"/>
      <c r="L75" s="23">
        <f>L76+L84+L80</f>
        <v>459</v>
      </c>
      <c r="M75" s="23">
        <f>M76+M84+M80</f>
        <v>0</v>
      </c>
      <c r="N75" s="106">
        <f>N76+N84+N80</f>
        <v>0</v>
      </c>
      <c r="O75" s="15"/>
    </row>
    <row r="76" spans="1:15" s="57" customFormat="1" ht="18.75" x14ac:dyDescent="0.25">
      <c r="A76" s="17" t="s">
        <v>47</v>
      </c>
      <c r="B76" s="16">
        <v>949</v>
      </c>
      <c r="C76" s="18" t="s">
        <v>48</v>
      </c>
      <c r="D76" s="18"/>
      <c r="E76" s="42"/>
      <c r="F76" s="42"/>
      <c r="G76" s="47"/>
      <c r="H76" s="53"/>
      <c r="I76" s="53"/>
      <c r="J76" s="53"/>
      <c r="K76" s="61"/>
      <c r="L76" s="23">
        <f t="shared" ref="L76:N78" si="6">L77</f>
        <v>300</v>
      </c>
      <c r="M76" s="23">
        <f t="shared" si="6"/>
        <v>0</v>
      </c>
      <c r="N76" s="106">
        <f t="shared" si="6"/>
        <v>0</v>
      </c>
      <c r="O76" s="15"/>
    </row>
    <row r="77" spans="1:15" s="57" customFormat="1" ht="171" customHeight="1" x14ac:dyDescent="0.25">
      <c r="A77" s="25" t="s">
        <v>111</v>
      </c>
      <c r="B77" s="5">
        <v>949</v>
      </c>
      <c r="C77" s="26" t="s">
        <v>48</v>
      </c>
      <c r="D77" s="26" t="s">
        <v>94</v>
      </c>
      <c r="E77" s="32"/>
      <c r="F77" s="32"/>
      <c r="G77" s="33"/>
      <c r="H77" s="44"/>
      <c r="I77" s="44"/>
      <c r="J77" s="44"/>
      <c r="K77" s="54"/>
      <c r="L77" s="35">
        <f t="shared" si="6"/>
        <v>300</v>
      </c>
      <c r="M77" s="35">
        <f t="shared" si="6"/>
        <v>0</v>
      </c>
      <c r="N77" s="108">
        <f t="shared" si="6"/>
        <v>0</v>
      </c>
      <c r="O77" s="15"/>
    </row>
    <row r="78" spans="1:15" s="57" customFormat="1" ht="32.450000000000003" customHeight="1" x14ac:dyDescent="0.25">
      <c r="A78" s="38" t="s">
        <v>78</v>
      </c>
      <c r="B78" s="5">
        <v>949</v>
      </c>
      <c r="C78" s="32" t="s">
        <v>48</v>
      </c>
      <c r="D78" s="32" t="s">
        <v>94</v>
      </c>
      <c r="E78" s="32" t="s">
        <v>51</v>
      </c>
      <c r="F78" s="32"/>
      <c r="G78" s="33"/>
      <c r="H78" s="44"/>
      <c r="I78" s="44"/>
      <c r="J78" s="44"/>
      <c r="K78" s="54"/>
      <c r="L78" s="35">
        <f t="shared" si="6"/>
        <v>300</v>
      </c>
      <c r="M78" s="35">
        <f t="shared" si="6"/>
        <v>0</v>
      </c>
      <c r="N78" s="108">
        <f t="shared" si="6"/>
        <v>0</v>
      </c>
      <c r="O78" s="15"/>
    </row>
    <row r="79" spans="1:15" s="57" customFormat="1" ht="35.25" customHeight="1" x14ac:dyDescent="0.25">
      <c r="A79" s="38" t="s">
        <v>62</v>
      </c>
      <c r="B79" s="5">
        <v>949</v>
      </c>
      <c r="C79" s="32" t="s">
        <v>48</v>
      </c>
      <c r="D79" s="32" t="s">
        <v>94</v>
      </c>
      <c r="E79" s="32" t="s">
        <v>61</v>
      </c>
      <c r="F79" s="32"/>
      <c r="G79" s="33"/>
      <c r="H79" s="44"/>
      <c r="I79" s="44"/>
      <c r="J79" s="44"/>
      <c r="K79" s="54"/>
      <c r="L79" s="35">
        <v>300</v>
      </c>
      <c r="M79" s="35">
        <v>0</v>
      </c>
      <c r="N79" s="108">
        <v>0</v>
      </c>
      <c r="O79" s="15"/>
    </row>
    <row r="80" spans="1:15" s="57" customFormat="1" ht="35.25" customHeight="1" x14ac:dyDescent="0.25">
      <c r="A80" s="17" t="s">
        <v>125</v>
      </c>
      <c r="B80" s="16">
        <v>949</v>
      </c>
      <c r="C80" s="18" t="s">
        <v>124</v>
      </c>
      <c r="D80" s="18"/>
      <c r="E80" s="42"/>
      <c r="F80" s="42"/>
      <c r="G80" s="47"/>
      <c r="H80" s="53"/>
      <c r="I80" s="53"/>
      <c r="J80" s="53"/>
      <c r="K80" s="61"/>
      <c r="L80" s="23">
        <f t="shared" ref="L80:N82" si="7">L81</f>
        <v>120</v>
      </c>
      <c r="M80" s="23">
        <f t="shared" si="7"/>
        <v>0</v>
      </c>
      <c r="N80" s="106">
        <f t="shared" si="7"/>
        <v>0</v>
      </c>
      <c r="O80" s="15"/>
    </row>
    <row r="81" spans="1:15" s="57" customFormat="1" ht="78" customHeight="1" x14ac:dyDescent="0.25">
      <c r="A81" s="92" t="s">
        <v>150</v>
      </c>
      <c r="B81" s="5">
        <v>949</v>
      </c>
      <c r="C81" s="32" t="s">
        <v>124</v>
      </c>
      <c r="D81" s="32" t="s">
        <v>121</v>
      </c>
      <c r="E81" s="32"/>
      <c r="F81" s="32"/>
      <c r="G81" s="33"/>
      <c r="H81" s="44"/>
      <c r="I81" s="44"/>
      <c r="J81" s="44"/>
      <c r="K81" s="54"/>
      <c r="L81" s="35">
        <f t="shared" si="7"/>
        <v>120</v>
      </c>
      <c r="M81" s="35">
        <f t="shared" si="7"/>
        <v>0</v>
      </c>
      <c r="N81" s="108">
        <f t="shared" si="7"/>
        <v>0</v>
      </c>
      <c r="O81" s="15"/>
    </row>
    <row r="82" spans="1:15" s="57" customFormat="1" ht="35.25" customHeight="1" x14ac:dyDescent="0.25">
      <c r="A82" s="38" t="s">
        <v>78</v>
      </c>
      <c r="B82" s="5">
        <v>949</v>
      </c>
      <c r="C82" s="32" t="s">
        <v>124</v>
      </c>
      <c r="D82" s="32" t="s">
        <v>121</v>
      </c>
      <c r="E82" s="32" t="s">
        <v>51</v>
      </c>
      <c r="F82" s="32"/>
      <c r="G82" s="33"/>
      <c r="H82" s="44"/>
      <c r="I82" s="44"/>
      <c r="J82" s="44"/>
      <c r="K82" s="54"/>
      <c r="L82" s="35">
        <f t="shared" si="7"/>
        <v>120</v>
      </c>
      <c r="M82" s="35">
        <f t="shared" si="7"/>
        <v>0</v>
      </c>
      <c r="N82" s="108">
        <f t="shared" si="7"/>
        <v>0</v>
      </c>
      <c r="O82" s="15"/>
    </row>
    <row r="83" spans="1:15" s="57" customFormat="1" ht="35.25" customHeight="1" x14ac:dyDescent="0.25">
      <c r="A83" s="38" t="s">
        <v>62</v>
      </c>
      <c r="B83" s="5">
        <v>949</v>
      </c>
      <c r="C83" s="32" t="s">
        <v>124</v>
      </c>
      <c r="D83" s="32" t="s">
        <v>121</v>
      </c>
      <c r="E83" s="32" t="s">
        <v>61</v>
      </c>
      <c r="F83" s="32"/>
      <c r="G83" s="33"/>
      <c r="H83" s="44"/>
      <c r="I83" s="44"/>
      <c r="J83" s="44"/>
      <c r="K83" s="54"/>
      <c r="L83" s="35">
        <v>120</v>
      </c>
      <c r="M83" s="35">
        <v>0</v>
      </c>
      <c r="N83" s="108">
        <v>0</v>
      </c>
      <c r="O83" s="15"/>
    </row>
    <row r="84" spans="1:15" s="57" customFormat="1" ht="18.75" customHeight="1" x14ac:dyDescent="0.25">
      <c r="A84" s="17" t="s">
        <v>70</v>
      </c>
      <c r="B84" s="16">
        <v>949</v>
      </c>
      <c r="C84" s="18" t="s">
        <v>71</v>
      </c>
      <c r="D84" s="18"/>
      <c r="E84" s="42"/>
      <c r="F84" s="42"/>
      <c r="G84" s="47"/>
      <c r="H84" s="53"/>
      <c r="I84" s="53"/>
      <c r="J84" s="53"/>
      <c r="K84" s="61"/>
      <c r="L84" s="23">
        <f>L85</f>
        <v>39</v>
      </c>
      <c r="M84" s="23">
        <f>M85</f>
        <v>0</v>
      </c>
      <c r="N84" s="106">
        <f>N85</f>
        <v>0</v>
      </c>
      <c r="O84" s="15"/>
    </row>
    <row r="85" spans="1:15" s="57" customFormat="1" ht="110.45" customHeight="1" x14ac:dyDescent="0.25">
      <c r="A85" s="73" t="s">
        <v>141</v>
      </c>
      <c r="B85" s="72">
        <v>949</v>
      </c>
      <c r="C85" s="71" t="s">
        <v>71</v>
      </c>
      <c r="D85" s="71" t="s">
        <v>95</v>
      </c>
      <c r="E85" s="75"/>
      <c r="F85" s="37"/>
      <c r="G85" s="29">
        <v>100</v>
      </c>
      <c r="H85" s="29"/>
      <c r="I85" s="29"/>
      <c r="J85" s="29"/>
      <c r="K85" s="30">
        <v>70</v>
      </c>
      <c r="L85" s="31">
        <f>L87</f>
        <v>39</v>
      </c>
      <c r="M85" s="31">
        <f>M87</f>
        <v>0</v>
      </c>
      <c r="N85" s="107">
        <f>N87</f>
        <v>0</v>
      </c>
      <c r="O85" s="15"/>
    </row>
    <row r="86" spans="1:15" s="57" customFormat="1" ht="32.25" customHeight="1" x14ac:dyDescent="0.25">
      <c r="A86" s="38" t="s">
        <v>78</v>
      </c>
      <c r="B86" s="72">
        <v>949</v>
      </c>
      <c r="C86" s="74" t="s">
        <v>71</v>
      </c>
      <c r="D86" s="74" t="s">
        <v>95</v>
      </c>
      <c r="E86" s="76">
        <v>200</v>
      </c>
      <c r="F86" s="32"/>
      <c r="G86" s="35"/>
      <c r="H86" s="35"/>
      <c r="I86" s="35"/>
      <c r="J86" s="35"/>
      <c r="K86" s="40"/>
      <c r="L86" s="35">
        <f>L87</f>
        <v>39</v>
      </c>
      <c r="M86" s="35">
        <f>M87</f>
        <v>0</v>
      </c>
      <c r="N86" s="108">
        <f>N87</f>
        <v>0</v>
      </c>
      <c r="O86" s="15"/>
    </row>
    <row r="87" spans="1:15" s="57" customFormat="1" ht="31.5" customHeight="1" x14ac:dyDescent="0.25">
      <c r="A87" s="38" t="s">
        <v>62</v>
      </c>
      <c r="B87" s="72">
        <v>949</v>
      </c>
      <c r="C87" s="74" t="s">
        <v>71</v>
      </c>
      <c r="D87" s="74" t="s">
        <v>95</v>
      </c>
      <c r="E87" s="76">
        <v>240</v>
      </c>
      <c r="F87" s="32"/>
      <c r="G87" s="35"/>
      <c r="H87" s="35"/>
      <c r="I87" s="35"/>
      <c r="J87" s="35"/>
      <c r="K87" s="40"/>
      <c r="L87" s="35">
        <v>39</v>
      </c>
      <c r="M87" s="35">
        <v>0</v>
      </c>
      <c r="N87" s="108">
        <v>0</v>
      </c>
      <c r="O87" s="15"/>
    </row>
    <row r="88" spans="1:15" s="56" customFormat="1" ht="18.75" x14ac:dyDescent="0.25">
      <c r="A88" s="17" t="s">
        <v>17</v>
      </c>
      <c r="B88" s="16">
        <v>949</v>
      </c>
      <c r="C88" s="18" t="s">
        <v>18</v>
      </c>
      <c r="D88" s="18"/>
      <c r="E88" s="42"/>
      <c r="F88" s="42"/>
      <c r="G88" s="47"/>
      <c r="H88" s="47"/>
      <c r="I88" s="47" t="e">
        <f>#REF!+I89</f>
        <v>#REF!</v>
      </c>
      <c r="J88" s="47" t="e">
        <f>#REF!+J89</f>
        <v>#REF!</v>
      </c>
      <c r="K88" s="62"/>
      <c r="L88" s="23">
        <f t="shared" ref="L88:N89" si="8">L89</f>
        <v>43822.8</v>
      </c>
      <c r="M88" s="23">
        <f t="shared" si="8"/>
        <v>11604.1</v>
      </c>
      <c r="N88" s="106">
        <f t="shared" si="8"/>
        <v>0.26479595096616371</v>
      </c>
      <c r="O88" s="15"/>
    </row>
    <row r="89" spans="1:15" s="57" customFormat="1" ht="18.75" x14ac:dyDescent="0.25">
      <c r="A89" s="17" t="s">
        <v>19</v>
      </c>
      <c r="B89" s="16">
        <v>949</v>
      </c>
      <c r="C89" s="18" t="s">
        <v>20</v>
      </c>
      <c r="D89" s="18"/>
      <c r="E89" s="42"/>
      <c r="F89" s="42"/>
      <c r="G89" s="47"/>
      <c r="H89" s="53" t="e">
        <f>H90+#REF!+#REF!+#REF!+#REF!+#REF!</f>
        <v>#REF!</v>
      </c>
      <c r="I89" s="53" t="e">
        <f>I90+#REF!+#REF!+#REF!+#REF!+#REF!</f>
        <v>#REF!</v>
      </c>
      <c r="J89" s="53" t="e">
        <f>J90+#REF!+#REF!+#REF!+#REF!+#REF!</f>
        <v>#REF!</v>
      </c>
      <c r="K89" s="61"/>
      <c r="L89" s="23">
        <f t="shared" si="8"/>
        <v>43822.8</v>
      </c>
      <c r="M89" s="23">
        <f t="shared" si="8"/>
        <v>11604.1</v>
      </c>
      <c r="N89" s="106">
        <f t="shared" si="8"/>
        <v>0.26479595096616371</v>
      </c>
      <c r="O89" s="15"/>
    </row>
    <row r="90" spans="1:15" s="57" customFormat="1" ht="126.6" customHeight="1" x14ac:dyDescent="0.25">
      <c r="A90" s="25" t="s">
        <v>142</v>
      </c>
      <c r="B90" s="5">
        <v>949</v>
      </c>
      <c r="C90" s="26" t="s">
        <v>20</v>
      </c>
      <c r="D90" s="26" t="s">
        <v>96</v>
      </c>
      <c r="E90" s="37"/>
      <c r="F90" s="37"/>
      <c r="G90" s="53">
        <v>1296</v>
      </c>
      <c r="H90" s="53" t="e">
        <f>#REF!</f>
        <v>#REF!</v>
      </c>
      <c r="I90" s="53" t="e">
        <f>#REF!</f>
        <v>#REF!</v>
      </c>
      <c r="J90" s="53" t="e">
        <f>#REF!</f>
        <v>#REF!</v>
      </c>
      <c r="K90" s="61">
        <v>2072</v>
      </c>
      <c r="L90" s="31">
        <f>L91+L93</f>
        <v>43822.8</v>
      </c>
      <c r="M90" s="31">
        <f>M91+M93</f>
        <v>11604.1</v>
      </c>
      <c r="N90" s="107">
        <f>M90/L90</f>
        <v>0.26479595096616371</v>
      </c>
      <c r="O90" s="15">
        <v>0</v>
      </c>
    </row>
    <row r="91" spans="1:15" s="57" customFormat="1" ht="31.5" x14ac:dyDescent="0.25">
      <c r="A91" s="38" t="s">
        <v>78</v>
      </c>
      <c r="B91" s="5">
        <v>949</v>
      </c>
      <c r="C91" s="32" t="s">
        <v>20</v>
      </c>
      <c r="D91" s="32" t="s">
        <v>96</v>
      </c>
      <c r="E91" s="32" t="s">
        <v>51</v>
      </c>
      <c r="F91" s="32"/>
      <c r="G91" s="39"/>
      <c r="H91" s="39"/>
      <c r="I91" s="52"/>
      <c r="J91" s="52"/>
      <c r="K91" s="63"/>
      <c r="L91" s="35">
        <f>L92</f>
        <v>42785</v>
      </c>
      <c r="M91" s="35">
        <f>M92</f>
        <v>11604.1</v>
      </c>
      <c r="N91" s="108">
        <f>N92</f>
        <v>0.2712188851232909</v>
      </c>
      <c r="O91" s="15"/>
    </row>
    <row r="92" spans="1:15" s="57" customFormat="1" ht="31.5" x14ac:dyDescent="0.25">
      <c r="A92" s="38" t="s">
        <v>62</v>
      </c>
      <c r="B92" s="5">
        <v>949</v>
      </c>
      <c r="C92" s="32" t="s">
        <v>20</v>
      </c>
      <c r="D92" s="32" t="s">
        <v>96</v>
      </c>
      <c r="E92" s="32" t="s">
        <v>61</v>
      </c>
      <c r="F92" s="32"/>
      <c r="G92" s="39"/>
      <c r="H92" s="39"/>
      <c r="I92" s="52"/>
      <c r="J92" s="52"/>
      <c r="K92" s="63"/>
      <c r="L92" s="35">
        <v>42785</v>
      </c>
      <c r="M92" s="35">
        <v>11604.1</v>
      </c>
      <c r="N92" s="108">
        <f>M92/L92</f>
        <v>0.2712188851232909</v>
      </c>
      <c r="O92" s="15"/>
    </row>
    <row r="93" spans="1:15" s="57" customFormat="1" ht="18.75" x14ac:dyDescent="0.25">
      <c r="A93" s="38" t="s">
        <v>53</v>
      </c>
      <c r="B93" s="5">
        <v>949</v>
      </c>
      <c r="C93" s="32" t="s">
        <v>20</v>
      </c>
      <c r="D93" s="32" t="s">
        <v>96</v>
      </c>
      <c r="E93" s="32" t="s">
        <v>52</v>
      </c>
      <c r="F93" s="32"/>
      <c r="G93" s="39"/>
      <c r="H93" s="39"/>
      <c r="I93" s="52"/>
      <c r="J93" s="52"/>
      <c r="K93" s="63"/>
      <c r="L93" s="35">
        <f>L94</f>
        <v>1037.8</v>
      </c>
      <c r="M93" s="35">
        <f>M94</f>
        <v>0</v>
      </c>
      <c r="N93" s="108">
        <f>N94</f>
        <v>0</v>
      </c>
      <c r="O93" s="15"/>
    </row>
    <row r="94" spans="1:15" s="57" customFormat="1" ht="18.75" x14ac:dyDescent="0.25">
      <c r="A94" s="38" t="s">
        <v>64</v>
      </c>
      <c r="B94" s="5">
        <v>949</v>
      </c>
      <c r="C94" s="32" t="s">
        <v>20</v>
      </c>
      <c r="D94" s="32" t="s">
        <v>96</v>
      </c>
      <c r="E94" s="32" t="s">
        <v>63</v>
      </c>
      <c r="F94" s="32"/>
      <c r="G94" s="39"/>
      <c r="H94" s="39"/>
      <c r="I94" s="52"/>
      <c r="J94" s="52"/>
      <c r="K94" s="63"/>
      <c r="L94" s="35">
        <v>1037.8</v>
      </c>
      <c r="M94" s="35">
        <v>0</v>
      </c>
      <c r="N94" s="108">
        <v>0</v>
      </c>
      <c r="O94" s="15"/>
    </row>
    <row r="95" spans="1:15" s="24" customFormat="1" ht="41.25" customHeight="1" x14ac:dyDescent="0.25">
      <c r="A95" s="17" t="s">
        <v>21</v>
      </c>
      <c r="B95" s="16">
        <v>949</v>
      </c>
      <c r="C95" s="18" t="s">
        <v>22</v>
      </c>
      <c r="D95" s="18"/>
      <c r="E95" s="42"/>
      <c r="F95" s="42"/>
      <c r="G95" s="14"/>
      <c r="H95" s="14" t="e">
        <f>#REF!</f>
        <v>#REF!</v>
      </c>
      <c r="I95" s="14" t="e">
        <f>#REF!</f>
        <v>#REF!</v>
      </c>
      <c r="J95" s="14" t="e">
        <f>#REF!</f>
        <v>#REF!</v>
      </c>
      <c r="K95" s="22"/>
      <c r="L95" s="23">
        <f>L96+L100</f>
        <v>1126</v>
      </c>
      <c r="M95" s="23">
        <f>M96+M100</f>
        <v>0</v>
      </c>
      <c r="N95" s="106">
        <f>N96+N100</f>
        <v>0</v>
      </c>
      <c r="O95" s="15"/>
    </row>
    <row r="96" spans="1:15" s="24" customFormat="1" ht="41.25" customHeight="1" x14ac:dyDescent="0.25">
      <c r="A96" s="17" t="s">
        <v>43</v>
      </c>
      <c r="B96" s="16"/>
      <c r="C96" s="18" t="s">
        <v>44</v>
      </c>
      <c r="D96" s="18"/>
      <c r="E96" s="42"/>
      <c r="F96" s="42"/>
      <c r="G96" s="14"/>
      <c r="H96" s="14"/>
      <c r="I96" s="14"/>
      <c r="J96" s="14"/>
      <c r="K96" s="22"/>
      <c r="L96" s="23">
        <f>L97</f>
        <v>40</v>
      </c>
      <c r="M96" s="23">
        <f>M97</f>
        <v>0</v>
      </c>
      <c r="N96" s="106">
        <f>N97</f>
        <v>0</v>
      </c>
      <c r="O96" s="15"/>
    </row>
    <row r="97" spans="1:15" s="24" customFormat="1" ht="112.9" customHeight="1" x14ac:dyDescent="0.25">
      <c r="A97" s="80" t="s">
        <v>108</v>
      </c>
      <c r="B97" s="5">
        <v>949</v>
      </c>
      <c r="C97" s="26" t="s">
        <v>44</v>
      </c>
      <c r="D97" s="26" t="s">
        <v>97</v>
      </c>
      <c r="E97" s="37"/>
      <c r="F97" s="58"/>
      <c r="G97" s="53"/>
      <c r="H97" s="44"/>
      <c r="I97" s="44"/>
      <c r="J97" s="44"/>
      <c r="K97" s="54"/>
      <c r="L97" s="31">
        <f>L99</f>
        <v>40</v>
      </c>
      <c r="M97" s="31">
        <f>M99</f>
        <v>0</v>
      </c>
      <c r="N97" s="107">
        <f>N99</f>
        <v>0</v>
      </c>
      <c r="O97" s="15"/>
    </row>
    <row r="98" spans="1:15" s="24" customFormat="1" ht="32.25" customHeight="1" x14ac:dyDescent="0.25">
      <c r="A98" s="38" t="s">
        <v>78</v>
      </c>
      <c r="B98" s="79">
        <v>949</v>
      </c>
      <c r="C98" s="32" t="s">
        <v>44</v>
      </c>
      <c r="D98" s="32" t="s">
        <v>97</v>
      </c>
      <c r="E98" s="32" t="s">
        <v>51</v>
      </c>
      <c r="F98" s="36"/>
      <c r="G98" s="39"/>
      <c r="H98" s="33"/>
      <c r="I98" s="33"/>
      <c r="J98" s="33"/>
      <c r="K98" s="34"/>
      <c r="L98" s="35">
        <f>L99</f>
        <v>40</v>
      </c>
      <c r="M98" s="35">
        <f>M99</f>
        <v>0</v>
      </c>
      <c r="N98" s="108">
        <f>N99</f>
        <v>0</v>
      </c>
      <c r="O98" s="15"/>
    </row>
    <row r="99" spans="1:15" s="24" customFormat="1" ht="30.75" customHeight="1" x14ac:dyDescent="0.25">
      <c r="A99" s="38" t="s">
        <v>62</v>
      </c>
      <c r="B99" s="79">
        <v>949</v>
      </c>
      <c r="C99" s="32" t="s">
        <v>44</v>
      </c>
      <c r="D99" s="32" t="s">
        <v>97</v>
      </c>
      <c r="E99" s="32" t="s">
        <v>61</v>
      </c>
      <c r="F99" s="36"/>
      <c r="G99" s="39"/>
      <c r="H99" s="33"/>
      <c r="I99" s="33"/>
      <c r="J99" s="33"/>
      <c r="K99" s="34"/>
      <c r="L99" s="35">
        <v>40</v>
      </c>
      <c r="M99" s="35">
        <v>0</v>
      </c>
      <c r="N99" s="108">
        <v>0</v>
      </c>
      <c r="O99" s="15"/>
    </row>
    <row r="100" spans="1:15" ht="18.75" x14ac:dyDescent="0.25">
      <c r="A100" s="17" t="s">
        <v>68</v>
      </c>
      <c r="B100" s="16">
        <v>949</v>
      </c>
      <c r="C100" s="18" t="s">
        <v>67</v>
      </c>
      <c r="D100" s="17"/>
      <c r="E100" s="17"/>
      <c r="F100" s="17"/>
      <c r="G100" s="17"/>
      <c r="H100" s="17"/>
      <c r="I100" s="17"/>
      <c r="J100" s="17"/>
      <c r="K100" s="17"/>
      <c r="L100" s="23">
        <f>L101+L104+L107+L110</f>
        <v>1086</v>
      </c>
      <c r="M100" s="23">
        <f>M101+M104+M107+M110</f>
        <v>0</v>
      </c>
      <c r="N100" s="106">
        <f>N101+N104+N107+N110</f>
        <v>0</v>
      </c>
      <c r="O100" s="15"/>
    </row>
    <row r="101" spans="1:15" ht="80.45" customHeight="1" x14ac:dyDescent="0.25">
      <c r="A101" s="95" t="s">
        <v>143</v>
      </c>
      <c r="B101" s="5">
        <v>949</v>
      </c>
      <c r="C101" s="26" t="s">
        <v>67</v>
      </c>
      <c r="D101" s="26" t="s">
        <v>98</v>
      </c>
      <c r="E101" s="26"/>
      <c r="F101" s="26"/>
      <c r="G101" s="53"/>
      <c r="H101" s="53"/>
      <c r="I101" s="53"/>
      <c r="J101" s="53"/>
      <c r="K101" s="61"/>
      <c r="L101" s="31">
        <f>L103</f>
        <v>29</v>
      </c>
      <c r="M101" s="31">
        <f>M103</f>
        <v>0</v>
      </c>
      <c r="N101" s="107">
        <f>N103</f>
        <v>0</v>
      </c>
      <c r="O101" s="15"/>
    </row>
    <row r="102" spans="1:15" ht="31.5" x14ac:dyDescent="0.25">
      <c r="A102" s="38" t="s">
        <v>78</v>
      </c>
      <c r="B102" s="5">
        <v>949</v>
      </c>
      <c r="C102" s="32" t="s">
        <v>67</v>
      </c>
      <c r="D102" s="32" t="s">
        <v>98</v>
      </c>
      <c r="E102" s="32" t="s">
        <v>51</v>
      </c>
      <c r="F102" s="32"/>
      <c r="G102" s="33"/>
      <c r="H102" s="44"/>
      <c r="I102" s="44"/>
      <c r="J102" s="44"/>
      <c r="K102" s="54"/>
      <c r="L102" s="35">
        <f>L103</f>
        <v>29</v>
      </c>
      <c r="M102" s="35">
        <f>M103</f>
        <v>0</v>
      </c>
      <c r="N102" s="108">
        <f>N103</f>
        <v>0</v>
      </c>
      <c r="O102" s="15"/>
    </row>
    <row r="103" spans="1:15" ht="31.5" x14ac:dyDescent="0.25">
      <c r="A103" s="38" t="s">
        <v>62</v>
      </c>
      <c r="B103" s="5">
        <v>949</v>
      </c>
      <c r="C103" s="32" t="s">
        <v>67</v>
      </c>
      <c r="D103" s="32" t="s">
        <v>98</v>
      </c>
      <c r="E103" s="32" t="s">
        <v>61</v>
      </c>
      <c r="F103" s="32"/>
      <c r="G103" s="33"/>
      <c r="H103" s="44"/>
      <c r="I103" s="44"/>
      <c r="J103" s="44"/>
      <c r="K103" s="54"/>
      <c r="L103" s="35">
        <v>29</v>
      </c>
      <c r="M103" s="35">
        <v>0</v>
      </c>
      <c r="N103" s="108">
        <v>0</v>
      </c>
      <c r="O103" s="15"/>
    </row>
    <row r="104" spans="1:15" ht="78.75" customHeight="1" x14ac:dyDescent="0.25">
      <c r="A104" s="92" t="s">
        <v>144</v>
      </c>
      <c r="B104" s="5">
        <v>949</v>
      </c>
      <c r="C104" s="26" t="s">
        <v>67</v>
      </c>
      <c r="D104" s="26" t="s">
        <v>99</v>
      </c>
      <c r="E104" s="32"/>
      <c r="F104" s="32"/>
      <c r="G104" s="33"/>
      <c r="H104" s="44"/>
      <c r="I104" s="44"/>
      <c r="J104" s="44"/>
      <c r="K104" s="54"/>
      <c r="L104" s="31">
        <f t="shared" ref="L104:N105" si="9">L105</f>
        <v>32</v>
      </c>
      <c r="M104" s="31">
        <f t="shared" si="9"/>
        <v>0</v>
      </c>
      <c r="N104" s="107">
        <f t="shared" si="9"/>
        <v>0</v>
      </c>
      <c r="O104" s="15"/>
    </row>
    <row r="105" spans="1:15" ht="31.5" x14ac:dyDescent="0.25">
      <c r="A105" s="38" t="s">
        <v>78</v>
      </c>
      <c r="B105" s="5">
        <v>949</v>
      </c>
      <c r="C105" s="32" t="s">
        <v>67</v>
      </c>
      <c r="D105" s="32" t="s">
        <v>99</v>
      </c>
      <c r="E105" s="32" t="s">
        <v>51</v>
      </c>
      <c r="F105" s="32"/>
      <c r="G105" s="33"/>
      <c r="H105" s="44"/>
      <c r="I105" s="44"/>
      <c r="J105" s="44"/>
      <c r="K105" s="54"/>
      <c r="L105" s="35">
        <f t="shared" si="9"/>
        <v>32</v>
      </c>
      <c r="M105" s="35">
        <f t="shared" si="9"/>
        <v>0</v>
      </c>
      <c r="N105" s="108">
        <f t="shared" si="9"/>
        <v>0</v>
      </c>
      <c r="O105" s="15"/>
    </row>
    <row r="106" spans="1:15" ht="31.5" x14ac:dyDescent="0.25">
      <c r="A106" s="38" t="s">
        <v>62</v>
      </c>
      <c r="B106" s="5">
        <v>949</v>
      </c>
      <c r="C106" s="32" t="s">
        <v>67</v>
      </c>
      <c r="D106" s="32" t="s">
        <v>99</v>
      </c>
      <c r="E106" s="32" t="s">
        <v>61</v>
      </c>
      <c r="F106" s="32"/>
      <c r="G106" s="33"/>
      <c r="H106" s="44"/>
      <c r="I106" s="44"/>
      <c r="J106" s="44"/>
      <c r="K106" s="54"/>
      <c r="L106" s="35">
        <v>32</v>
      </c>
      <c r="M106" s="35">
        <v>0</v>
      </c>
      <c r="N106" s="108">
        <v>0</v>
      </c>
      <c r="O106" s="15"/>
    </row>
    <row r="107" spans="1:15" ht="47.25" x14ac:dyDescent="0.25">
      <c r="A107" s="38" t="s">
        <v>145</v>
      </c>
      <c r="B107" s="5">
        <v>949</v>
      </c>
      <c r="C107" s="26" t="s">
        <v>67</v>
      </c>
      <c r="D107" s="26" t="s">
        <v>115</v>
      </c>
      <c r="E107" s="26"/>
      <c r="F107" s="26"/>
      <c r="G107" s="26"/>
      <c r="H107" s="26"/>
      <c r="I107" s="26"/>
      <c r="J107" s="26"/>
      <c r="K107" s="26"/>
      <c r="L107" s="31">
        <f t="shared" ref="L107:N108" si="10">L108</f>
        <v>1000</v>
      </c>
      <c r="M107" s="31">
        <f t="shared" si="10"/>
        <v>0</v>
      </c>
      <c r="N107" s="107">
        <f t="shared" si="10"/>
        <v>0</v>
      </c>
      <c r="O107" s="15"/>
    </row>
    <row r="108" spans="1:15" ht="31.5" x14ac:dyDescent="0.25">
      <c r="A108" s="38" t="s">
        <v>78</v>
      </c>
      <c r="B108" s="5">
        <v>949</v>
      </c>
      <c r="C108" s="32" t="s">
        <v>67</v>
      </c>
      <c r="D108" s="32" t="s">
        <v>115</v>
      </c>
      <c r="E108" s="32" t="s">
        <v>51</v>
      </c>
      <c r="F108" s="36"/>
      <c r="G108" s="39"/>
      <c r="H108" s="33"/>
      <c r="I108" s="33"/>
      <c r="J108" s="33"/>
      <c r="K108" s="34"/>
      <c r="L108" s="35">
        <f t="shared" si="10"/>
        <v>1000</v>
      </c>
      <c r="M108" s="35">
        <f t="shared" si="10"/>
        <v>0</v>
      </c>
      <c r="N108" s="108">
        <f t="shared" si="10"/>
        <v>0</v>
      </c>
      <c r="O108" s="15"/>
    </row>
    <row r="109" spans="1:15" ht="31.5" x14ac:dyDescent="0.25">
      <c r="A109" s="38" t="s">
        <v>62</v>
      </c>
      <c r="B109" s="5">
        <v>949</v>
      </c>
      <c r="C109" s="32" t="s">
        <v>67</v>
      </c>
      <c r="D109" s="32" t="s">
        <v>115</v>
      </c>
      <c r="E109" s="32" t="s">
        <v>61</v>
      </c>
      <c r="F109" s="36"/>
      <c r="G109" s="39"/>
      <c r="H109" s="33"/>
      <c r="I109" s="33"/>
      <c r="J109" s="33"/>
      <c r="K109" s="34"/>
      <c r="L109" s="35">
        <v>1000</v>
      </c>
      <c r="M109" s="35">
        <v>0</v>
      </c>
      <c r="N109" s="108">
        <v>0</v>
      </c>
      <c r="O109" s="15"/>
    </row>
    <row r="110" spans="1:15" ht="66.599999999999994" customHeight="1" x14ac:dyDescent="0.25">
      <c r="A110" s="38" t="s">
        <v>146</v>
      </c>
      <c r="B110" s="5">
        <v>949</v>
      </c>
      <c r="C110" s="26" t="s">
        <v>67</v>
      </c>
      <c r="D110" s="26" t="s">
        <v>118</v>
      </c>
      <c r="E110" s="26"/>
      <c r="F110" s="26"/>
      <c r="G110" s="26"/>
      <c r="H110" s="26"/>
      <c r="I110" s="26"/>
      <c r="J110" s="26"/>
      <c r="K110" s="26"/>
      <c r="L110" s="31">
        <f t="shared" ref="L110:N111" si="11">L111</f>
        <v>25</v>
      </c>
      <c r="M110" s="31">
        <f t="shared" si="11"/>
        <v>0</v>
      </c>
      <c r="N110" s="107">
        <f t="shared" si="11"/>
        <v>0</v>
      </c>
      <c r="O110" s="15"/>
    </row>
    <row r="111" spans="1:15" ht="31.5" x14ac:dyDescent="0.25">
      <c r="A111" s="38" t="s">
        <v>78</v>
      </c>
      <c r="B111" s="5">
        <v>949</v>
      </c>
      <c r="C111" s="32" t="s">
        <v>67</v>
      </c>
      <c r="D111" s="32" t="s">
        <v>118</v>
      </c>
      <c r="E111" s="32" t="s">
        <v>51</v>
      </c>
      <c r="F111" s="36"/>
      <c r="G111" s="39"/>
      <c r="H111" s="33"/>
      <c r="I111" s="33"/>
      <c r="J111" s="33"/>
      <c r="K111" s="34"/>
      <c r="L111" s="35">
        <f t="shared" si="11"/>
        <v>25</v>
      </c>
      <c r="M111" s="35">
        <f t="shared" si="11"/>
        <v>0</v>
      </c>
      <c r="N111" s="108">
        <f t="shared" si="11"/>
        <v>0</v>
      </c>
      <c r="O111" s="15"/>
    </row>
    <row r="112" spans="1:15" ht="31.5" x14ac:dyDescent="0.25">
      <c r="A112" s="38" t="s">
        <v>62</v>
      </c>
      <c r="B112" s="5">
        <v>949</v>
      </c>
      <c r="C112" s="32" t="s">
        <v>67</v>
      </c>
      <c r="D112" s="32" t="s">
        <v>118</v>
      </c>
      <c r="E112" s="32" t="s">
        <v>61</v>
      </c>
      <c r="F112" s="36"/>
      <c r="G112" s="39"/>
      <c r="H112" s="33"/>
      <c r="I112" s="33"/>
      <c r="J112" s="33"/>
      <c r="K112" s="34"/>
      <c r="L112" s="35">
        <v>25</v>
      </c>
      <c r="M112" s="35">
        <v>0</v>
      </c>
      <c r="N112" s="108">
        <v>0</v>
      </c>
      <c r="O112" s="15"/>
    </row>
    <row r="113" spans="1:15" s="24" customFormat="1" ht="18.75" x14ac:dyDescent="0.25">
      <c r="A113" s="17" t="s">
        <v>23</v>
      </c>
      <c r="B113" s="16">
        <v>949</v>
      </c>
      <c r="C113" s="18" t="s">
        <v>24</v>
      </c>
      <c r="D113" s="18"/>
      <c r="E113" s="42"/>
      <c r="F113" s="51"/>
      <c r="G113" s="12"/>
      <c r="H113" s="47"/>
      <c r="I113" s="14"/>
      <c r="J113" s="14"/>
      <c r="K113" s="22"/>
      <c r="L113" s="23">
        <f>L114</f>
        <v>3085.1</v>
      </c>
      <c r="M113" s="23">
        <f>M114</f>
        <v>637</v>
      </c>
      <c r="N113" s="106">
        <f>N114</f>
        <v>0.20647628926128814</v>
      </c>
      <c r="O113" s="15"/>
    </row>
    <row r="114" spans="1:15" s="24" customFormat="1" ht="18.75" x14ac:dyDescent="0.25">
      <c r="A114" s="17" t="s">
        <v>25</v>
      </c>
      <c r="B114" s="16">
        <v>949</v>
      </c>
      <c r="C114" s="18" t="s">
        <v>26</v>
      </c>
      <c r="D114" s="18"/>
      <c r="E114" s="42"/>
      <c r="F114" s="51"/>
      <c r="G114" s="47"/>
      <c r="H114" s="47">
        <f>H115+H143</f>
        <v>0</v>
      </c>
      <c r="I114" s="47">
        <f>I115+I143</f>
        <v>0</v>
      </c>
      <c r="J114" s="47">
        <f>J115+J143</f>
        <v>0</v>
      </c>
      <c r="K114" s="62"/>
      <c r="L114" s="23">
        <f>L115+L118</f>
        <v>3085.1</v>
      </c>
      <c r="M114" s="23">
        <f>M115+M118</f>
        <v>637</v>
      </c>
      <c r="N114" s="106">
        <f>M114/L114</f>
        <v>0.20647628926128814</v>
      </c>
      <c r="O114" s="15"/>
    </row>
    <row r="115" spans="1:15" ht="67.5" customHeight="1" x14ac:dyDescent="0.25">
      <c r="A115" s="85" t="s">
        <v>147</v>
      </c>
      <c r="B115" s="5">
        <v>949</v>
      </c>
      <c r="C115" s="37" t="s">
        <v>26</v>
      </c>
      <c r="D115" s="37" t="s">
        <v>100</v>
      </c>
      <c r="E115" s="37"/>
      <c r="F115" s="28"/>
      <c r="G115" s="53"/>
      <c r="H115" s="44"/>
      <c r="I115" s="44"/>
      <c r="J115" s="44"/>
      <c r="K115" s="54"/>
      <c r="L115" s="31">
        <f t="shared" ref="L115:N116" si="12">L116</f>
        <v>1800.1</v>
      </c>
      <c r="M115" s="31">
        <f t="shared" si="12"/>
        <v>397</v>
      </c>
      <c r="N115" s="107">
        <f t="shared" si="12"/>
        <v>0.22054330314982501</v>
      </c>
      <c r="O115" s="15"/>
    </row>
    <row r="116" spans="1:15" ht="31.5" customHeight="1" x14ac:dyDescent="0.25">
      <c r="A116" s="38" t="s">
        <v>78</v>
      </c>
      <c r="B116" s="5">
        <v>949</v>
      </c>
      <c r="C116" s="32" t="s">
        <v>26</v>
      </c>
      <c r="D116" s="32" t="s">
        <v>100</v>
      </c>
      <c r="E116" s="32" t="s">
        <v>51</v>
      </c>
      <c r="F116" s="36"/>
      <c r="G116" s="39"/>
      <c r="H116" s="33"/>
      <c r="I116" s="33"/>
      <c r="J116" s="33"/>
      <c r="K116" s="34"/>
      <c r="L116" s="35">
        <f t="shared" si="12"/>
        <v>1800.1</v>
      </c>
      <c r="M116" s="35">
        <f t="shared" si="12"/>
        <v>397</v>
      </c>
      <c r="N116" s="108">
        <f t="shared" si="12"/>
        <v>0.22054330314982501</v>
      </c>
      <c r="O116" s="15"/>
    </row>
    <row r="117" spans="1:15" ht="31.5" customHeight="1" x14ac:dyDescent="0.25">
      <c r="A117" s="38" t="s">
        <v>62</v>
      </c>
      <c r="B117" s="5">
        <v>949</v>
      </c>
      <c r="C117" s="32" t="s">
        <v>26</v>
      </c>
      <c r="D117" s="32" t="s">
        <v>100</v>
      </c>
      <c r="E117" s="32" t="s">
        <v>61</v>
      </c>
      <c r="F117" s="36"/>
      <c r="G117" s="39"/>
      <c r="H117" s="33" t="e">
        <f>#REF!</f>
        <v>#REF!</v>
      </c>
      <c r="I117" s="33" t="e">
        <f>#REF!</f>
        <v>#REF!</v>
      </c>
      <c r="J117" s="33" t="e">
        <f>#REF!</f>
        <v>#REF!</v>
      </c>
      <c r="K117" s="34"/>
      <c r="L117" s="35">
        <v>1800.1</v>
      </c>
      <c r="M117" s="35">
        <v>397</v>
      </c>
      <c r="N117" s="108">
        <f>M117/L117</f>
        <v>0.22054330314982501</v>
      </c>
      <c r="O117" s="15"/>
    </row>
    <row r="118" spans="1:15" ht="95.25" customHeight="1" x14ac:dyDescent="0.25">
      <c r="A118" s="85" t="s">
        <v>151</v>
      </c>
      <c r="B118" s="5">
        <v>949</v>
      </c>
      <c r="C118" s="26" t="s">
        <v>26</v>
      </c>
      <c r="D118" s="26" t="s">
        <v>101</v>
      </c>
      <c r="E118" s="37"/>
      <c r="F118" s="28"/>
      <c r="G118" s="53">
        <v>1627.5</v>
      </c>
      <c r="H118" s="44" t="e">
        <f>#REF!</f>
        <v>#REF!</v>
      </c>
      <c r="I118" s="44" t="e">
        <f>#REF!</f>
        <v>#REF!</v>
      </c>
      <c r="J118" s="44" t="e">
        <f>#REF!</f>
        <v>#REF!</v>
      </c>
      <c r="K118" s="54">
        <v>2768.5</v>
      </c>
      <c r="L118" s="31">
        <f t="shared" ref="L118:N119" si="13">L119</f>
        <v>1285</v>
      </c>
      <c r="M118" s="31">
        <f t="shared" si="13"/>
        <v>240</v>
      </c>
      <c r="N118" s="107">
        <f t="shared" si="13"/>
        <v>0.1867704280155642</v>
      </c>
      <c r="O118" s="15"/>
    </row>
    <row r="119" spans="1:15" ht="31.5" customHeight="1" x14ac:dyDescent="0.25">
      <c r="A119" s="38" t="s">
        <v>78</v>
      </c>
      <c r="B119" s="5">
        <v>949</v>
      </c>
      <c r="C119" s="32" t="s">
        <v>26</v>
      </c>
      <c r="D119" s="32" t="s">
        <v>101</v>
      </c>
      <c r="E119" s="32" t="s">
        <v>51</v>
      </c>
      <c r="F119" s="36"/>
      <c r="G119" s="39"/>
      <c r="H119" s="33" t="e">
        <f>#REF!</f>
        <v>#REF!</v>
      </c>
      <c r="I119" s="33" t="e">
        <f>#REF!</f>
        <v>#REF!</v>
      </c>
      <c r="J119" s="33" t="e">
        <f>#REF!</f>
        <v>#REF!</v>
      </c>
      <c r="K119" s="34"/>
      <c r="L119" s="35">
        <f t="shared" si="13"/>
        <v>1285</v>
      </c>
      <c r="M119" s="35">
        <f t="shared" si="13"/>
        <v>240</v>
      </c>
      <c r="N119" s="108">
        <f t="shared" si="13"/>
        <v>0.1867704280155642</v>
      </c>
      <c r="O119" s="15"/>
    </row>
    <row r="120" spans="1:15" ht="31.5" x14ac:dyDescent="0.25">
      <c r="A120" s="38" t="s">
        <v>62</v>
      </c>
      <c r="B120" s="5">
        <v>949</v>
      </c>
      <c r="C120" s="32" t="s">
        <v>26</v>
      </c>
      <c r="D120" s="32" t="s">
        <v>101</v>
      </c>
      <c r="E120" s="32" t="s">
        <v>61</v>
      </c>
      <c r="F120" s="36"/>
      <c r="G120" s="39"/>
      <c r="H120" s="33" t="e">
        <f>#REF!</f>
        <v>#REF!</v>
      </c>
      <c r="I120" s="33" t="e">
        <f>#REF!</f>
        <v>#REF!</v>
      </c>
      <c r="J120" s="33" t="e">
        <f>#REF!</f>
        <v>#REF!</v>
      </c>
      <c r="K120" s="34"/>
      <c r="L120" s="35">
        <v>1285</v>
      </c>
      <c r="M120" s="35">
        <v>240</v>
      </c>
      <c r="N120" s="108">
        <f>M120/L120</f>
        <v>0.1867704280155642</v>
      </c>
      <c r="O120" s="15"/>
    </row>
    <row r="121" spans="1:15" ht="18.75" x14ac:dyDescent="0.25">
      <c r="A121" s="17" t="s">
        <v>36</v>
      </c>
      <c r="B121" s="16">
        <v>949</v>
      </c>
      <c r="C121" s="10">
        <v>1000</v>
      </c>
      <c r="D121" s="18"/>
      <c r="E121" s="42"/>
      <c r="F121" s="51"/>
      <c r="G121" s="47"/>
      <c r="H121" s="47"/>
      <c r="I121" s="47"/>
      <c r="J121" s="47"/>
      <c r="K121" s="62"/>
      <c r="L121" s="23">
        <f>L122+L130+L126</f>
        <v>17082.7</v>
      </c>
      <c r="M121" s="23">
        <f>M122+M130+M126</f>
        <v>4000.2</v>
      </c>
      <c r="N121" s="106">
        <f>M121/L121</f>
        <v>0.23416673008365185</v>
      </c>
      <c r="O121" s="15"/>
    </row>
    <row r="122" spans="1:15" ht="18.75" x14ac:dyDescent="0.25">
      <c r="A122" s="17" t="s">
        <v>114</v>
      </c>
      <c r="B122" s="16">
        <v>949</v>
      </c>
      <c r="C122" s="10">
        <v>1001</v>
      </c>
      <c r="D122" s="18"/>
      <c r="E122" s="42"/>
      <c r="F122" s="51"/>
      <c r="G122" s="47"/>
      <c r="H122" s="47"/>
      <c r="I122" s="47"/>
      <c r="J122" s="47"/>
      <c r="K122" s="62"/>
      <c r="L122" s="23">
        <f t="shared" ref="L122:N124" si="14">L123</f>
        <v>684.9</v>
      </c>
      <c r="M122" s="23">
        <f t="shared" si="14"/>
        <v>171.2</v>
      </c>
      <c r="N122" s="106">
        <f t="shared" si="14"/>
        <v>0.24996349832092277</v>
      </c>
      <c r="O122" s="15"/>
    </row>
    <row r="123" spans="1:15" ht="116.25" x14ac:dyDescent="0.25">
      <c r="A123" s="64" t="s">
        <v>122</v>
      </c>
      <c r="B123" s="5">
        <v>949</v>
      </c>
      <c r="C123" s="26" t="s">
        <v>113</v>
      </c>
      <c r="D123" s="26" t="s">
        <v>112</v>
      </c>
      <c r="E123" s="37"/>
      <c r="F123" s="36"/>
      <c r="G123" s="39"/>
      <c r="H123" s="33"/>
      <c r="I123" s="33"/>
      <c r="J123" s="33"/>
      <c r="K123" s="34"/>
      <c r="L123" s="35">
        <f t="shared" si="14"/>
        <v>684.9</v>
      </c>
      <c r="M123" s="35">
        <f t="shared" si="14"/>
        <v>171.2</v>
      </c>
      <c r="N123" s="108">
        <f t="shared" si="14"/>
        <v>0.24996349832092277</v>
      </c>
      <c r="O123" s="15"/>
    </row>
    <row r="124" spans="1:15" ht="18.75" x14ac:dyDescent="0.25">
      <c r="A124" s="77" t="s">
        <v>55</v>
      </c>
      <c r="B124" s="5">
        <v>949</v>
      </c>
      <c r="C124" s="32" t="s">
        <v>113</v>
      </c>
      <c r="D124" s="32" t="s">
        <v>112</v>
      </c>
      <c r="E124" s="32" t="s">
        <v>54</v>
      </c>
      <c r="F124" s="36"/>
      <c r="G124" s="39"/>
      <c r="H124" s="33"/>
      <c r="I124" s="33"/>
      <c r="J124" s="33"/>
      <c r="K124" s="34"/>
      <c r="L124" s="35">
        <f t="shared" si="14"/>
        <v>684.9</v>
      </c>
      <c r="M124" s="35">
        <f t="shared" si="14"/>
        <v>171.2</v>
      </c>
      <c r="N124" s="108">
        <f t="shared" si="14"/>
        <v>0.24996349832092277</v>
      </c>
      <c r="O124" s="15"/>
    </row>
    <row r="125" spans="1:15" ht="18.75" x14ac:dyDescent="0.25">
      <c r="A125" s="77" t="s">
        <v>65</v>
      </c>
      <c r="B125" s="5">
        <v>949</v>
      </c>
      <c r="C125" s="32" t="s">
        <v>113</v>
      </c>
      <c r="D125" s="32" t="s">
        <v>112</v>
      </c>
      <c r="E125" s="32" t="s">
        <v>66</v>
      </c>
      <c r="F125" s="36"/>
      <c r="G125" s="39"/>
      <c r="H125" s="33"/>
      <c r="I125" s="33"/>
      <c r="J125" s="33"/>
      <c r="K125" s="34"/>
      <c r="L125" s="35">
        <v>684.9</v>
      </c>
      <c r="M125" s="35">
        <v>171.2</v>
      </c>
      <c r="N125" s="108">
        <f>M125/L125</f>
        <v>0.24996349832092277</v>
      </c>
      <c r="O125" s="15"/>
    </row>
    <row r="126" spans="1:15" ht="18.75" x14ac:dyDescent="0.25">
      <c r="A126" s="17" t="s">
        <v>116</v>
      </c>
      <c r="B126" s="16">
        <v>949</v>
      </c>
      <c r="C126" s="10" t="s">
        <v>117</v>
      </c>
      <c r="D126" s="18"/>
      <c r="E126" s="42"/>
      <c r="F126" s="51"/>
      <c r="G126" s="14"/>
      <c r="H126" s="14"/>
      <c r="I126" s="14"/>
      <c r="J126" s="14"/>
      <c r="K126" s="22"/>
      <c r="L126" s="23">
        <f>L127</f>
        <v>1288.0999999999999</v>
      </c>
      <c r="M126" s="23">
        <f>M127</f>
        <v>322</v>
      </c>
      <c r="N126" s="106">
        <f>N127</f>
        <v>0.24998059156897759</v>
      </c>
      <c r="O126" s="15"/>
    </row>
    <row r="127" spans="1:15" ht="116.45" customHeight="1" x14ac:dyDescent="0.25">
      <c r="A127" s="64" t="s">
        <v>123</v>
      </c>
      <c r="B127" s="5">
        <v>949</v>
      </c>
      <c r="C127" s="26" t="s">
        <v>117</v>
      </c>
      <c r="D127" s="26" t="s">
        <v>103</v>
      </c>
      <c r="E127" s="37"/>
      <c r="F127" s="28"/>
      <c r="G127" s="53"/>
      <c r="H127" s="44"/>
      <c r="I127" s="44"/>
      <c r="J127" s="44"/>
      <c r="K127" s="54"/>
      <c r="L127" s="31">
        <f>L129</f>
        <v>1288.0999999999999</v>
      </c>
      <c r="M127" s="31">
        <f>M129</f>
        <v>322</v>
      </c>
      <c r="N127" s="107">
        <f>N129</f>
        <v>0.24998059156897759</v>
      </c>
      <c r="O127" s="15"/>
    </row>
    <row r="128" spans="1:15" ht="18.75" x14ac:dyDescent="0.25">
      <c r="A128" s="77" t="s">
        <v>55</v>
      </c>
      <c r="B128" s="5">
        <v>949</v>
      </c>
      <c r="C128" s="32" t="s">
        <v>117</v>
      </c>
      <c r="D128" s="32" t="s">
        <v>103</v>
      </c>
      <c r="E128" s="32" t="s">
        <v>54</v>
      </c>
      <c r="F128" s="36"/>
      <c r="G128" s="39"/>
      <c r="H128" s="33"/>
      <c r="I128" s="33"/>
      <c r="J128" s="33"/>
      <c r="K128" s="34"/>
      <c r="L128" s="35">
        <f>L129</f>
        <v>1288.0999999999999</v>
      </c>
      <c r="M128" s="35">
        <f>M129</f>
        <v>322</v>
      </c>
      <c r="N128" s="108">
        <f>N129</f>
        <v>0.24998059156897759</v>
      </c>
      <c r="O128" s="15"/>
    </row>
    <row r="129" spans="1:15" ht="18.75" x14ac:dyDescent="0.25">
      <c r="A129" s="77" t="s">
        <v>65</v>
      </c>
      <c r="B129" s="5">
        <v>949</v>
      </c>
      <c r="C129" s="32" t="s">
        <v>117</v>
      </c>
      <c r="D129" s="32" t="s">
        <v>103</v>
      </c>
      <c r="E129" s="32" t="s">
        <v>66</v>
      </c>
      <c r="F129" s="36"/>
      <c r="G129" s="39"/>
      <c r="H129" s="33"/>
      <c r="I129" s="33"/>
      <c r="J129" s="33"/>
      <c r="K129" s="34"/>
      <c r="L129" s="35">
        <v>1288.0999999999999</v>
      </c>
      <c r="M129" s="35">
        <v>322</v>
      </c>
      <c r="N129" s="108">
        <f>M129/L129</f>
        <v>0.24998059156897759</v>
      </c>
      <c r="O129" s="15"/>
    </row>
    <row r="130" spans="1:15" s="24" customFormat="1" ht="18.75" x14ac:dyDescent="0.25">
      <c r="A130" s="17" t="s">
        <v>27</v>
      </c>
      <c r="B130" s="16">
        <v>949</v>
      </c>
      <c r="C130" s="10">
        <v>1004</v>
      </c>
      <c r="D130" s="18"/>
      <c r="E130" s="42"/>
      <c r="F130" s="51"/>
      <c r="G130" s="14"/>
      <c r="H130" s="14" t="e">
        <f>H131+#REF!+H134</f>
        <v>#REF!</v>
      </c>
      <c r="I130" s="14" t="e">
        <f>I131+#REF!+I134</f>
        <v>#REF!</v>
      </c>
      <c r="J130" s="14" t="e">
        <f>J131+#REF!+J134</f>
        <v>#REF!</v>
      </c>
      <c r="K130" s="22"/>
      <c r="L130" s="23">
        <f>L131+L134</f>
        <v>15109.7</v>
      </c>
      <c r="M130" s="23">
        <f>M131+M134</f>
        <v>3507</v>
      </c>
      <c r="N130" s="106">
        <f>M130/L130</f>
        <v>0.23210255663580348</v>
      </c>
      <c r="O130" s="15"/>
    </row>
    <row r="131" spans="1:15" ht="78" customHeight="1" x14ac:dyDescent="0.25">
      <c r="A131" s="25" t="s">
        <v>138</v>
      </c>
      <c r="B131" s="5">
        <v>949</v>
      </c>
      <c r="C131" s="26" t="s">
        <v>28</v>
      </c>
      <c r="D131" s="26" t="s">
        <v>106</v>
      </c>
      <c r="E131" s="37"/>
      <c r="F131" s="28"/>
      <c r="G131" s="29"/>
      <c r="H131" s="29"/>
      <c r="I131" s="29"/>
      <c r="J131" s="29"/>
      <c r="K131" s="30"/>
      <c r="L131" s="31">
        <f>L133</f>
        <v>7653.2</v>
      </c>
      <c r="M131" s="31">
        <f>M133</f>
        <v>1717.1</v>
      </c>
      <c r="N131" s="107">
        <f>N133</f>
        <v>0.22436366487221032</v>
      </c>
      <c r="O131" s="15"/>
    </row>
    <row r="132" spans="1:15" ht="18.75" x14ac:dyDescent="0.25">
      <c r="A132" s="77" t="s">
        <v>55</v>
      </c>
      <c r="B132" s="5">
        <v>949</v>
      </c>
      <c r="C132" s="32" t="s">
        <v>28</v>
      </c>
      <c r="D132" s="32" t="s">
        <v>106</v>
      </c>
      <c r="E132" s="32" t="s">
        <v>54</v>
      </c>
      <c r="F132" s="28"/>
      <c r="G132" s="53"/>
      <c r="H132" s="53"/>
      <c r="I132" s="53"/>
      <c r="J132" s="53"/>
      <c r="K132" s="61"/>
      <c r="L132" s="35">
        <f>L133</f>
        <v>7653.2</v>
      </c>
      <c r="M132" s="35">
        <f>M133</f>
        <v>1717.1</v>
      </c>
      <c r="N132" s="108">
        <f>N133</f>
        <v>0.22436366487221032</v>
      </c>
      <c r="O132" s="15"/>
    </row>
    <row r="133" spans="1:15" ht="18.75" x14ac:dyDescent="0.25">
      <c r="A133" s="77" t="s">
        <v>65</v>
      </c>
      <c r="B133" s="5">
        <v>949</v>
      </c>
      <c r="C133" s="32" t="s">
        <v>28</v>
      </c>
      <c r="D133" s="32" t="s">
        <v>106</v>
      </c>
      <c r="E133" s="32" t="s">
        <v>66</v>
      </c>
      <c r="F133" s="28"/>
      <c r="G133" s="53"/>
      <c r="H133" s="53"/>
      <c r="I133" s="53"/>
      <c r="J133" s="53"/>
      <c r="K133" s="61"/>
      <c r="L133" s="35">
        <v>7653.2</v>
      </c>
      <c r="M133" s="35">
        <v>1717.1</v>
      </c>
      <c r="N133" s="108">
        <f>M133/L133</f>
        <v>0.22436366487221032</v>
      </c>
      <c r="O133" s="15"/>
    </row>
    <row r="134" spans="1:15" ht="58.15" customHeight="1" x14ac:dyDescent="0.25">
      <c r="A134" s="25" t="s">
        <v>137</v>
      </c>
      <c r="B134" s="5">
        <v>949</v>
      </c>
      <c r="C134" s="26" t="s">
        <v>28</v>
      </c>
      <c r="D134" s="26" t="s">
        <v>107</v>
      </c>
      <c r="E134" s="37"/>
      <c r="F134" s="28"/>
      <c r="G134" s="53"/>
      <c r="H134" s="44"/>
      <c r="I134" s="44"/>
      <c r="J134" s="44"/>
      <c r="K134" s="54"/>
      <c r="L134" s="31">
        <f>L136</f>
        <v>7456.5</v>
      </c>
      <c r="M134" s="31">
        <f>M136</f>
        <v>1789.9</v>
      </c>
      <c r="N134" s="107">
        <f>N136</f>
        <v>0.24004559780057669</v>
      </c>
      <c r="O134" s="15"/>
    </row>
    <row r="135" spans="1:15" ht="18.75" x14ac:dyDescent="0.25">
      <c r="A135" s="77" t="s">
        <v>55</v>
      </c>
      <c r="B135" s="5">
        <v>949</v>
      </c>
      <c r="C135" s="32" t="s">
        <v>28</v>
      </c>
      <c r="D135" s="32" t="s">
        <v>107</v>
      </c>
      <c r="E135" s="32" t="s">
        <v>54</v>
      </c>
      <c r="F135" s="28"/>
      <c r="G135" s="53"/>
      <c r="H135" s="44"/>
      <c r="I135" s="44"/>
      <c r="J135" s="44"/>
      <c r="K135" s="54"/>
      <c r="L135" s="35">
        <f>L136</f>
        <v>7456.5</v>
      </c>
      <c r="M135" s="35">
        <f>M136</f>
        <v>1789.9</v>
      </c>
      <c r="N135" s="108">
        <f>N136</f>
        <v>0.24004559780057669</v>
      </c>
      <c r="O135" s="15"/>
    </row>
    <row r="136" spans="1:15" ht="31.5" customHeight="1" x14ac:dyDescent="0.25">
      <c r="A136" s="77" t="s">
        <v>73</v>
      </c>
      <c r="B136" s="5">
        <v>949</v>
      </c>
      <c r="C136" s="32" t="s">
        <v>28</v>
      </c>
      <c r="D136" s="32" t="s">
        <v>107</v>
      </c>
      <c r="E136" s="32" t="s">
        <v>72</v>
      </c>
      <c r="F136" s="28"/>
      <c r="G136" s="53"/>
      <c r="H136" s="44"/>
      <c r="I136" s="44"/>
      <c r="J136" s="44"/>
      <c r="K136" s="54"/>
      <c r="L136" s="35">
        <v>7456.5</v>
      </c>
      <c r="M136" s="35">
        <v>1789.9</v>
      </c>
      <c r="N136" s="108">
        <f>M136/L136</f>
        <v>0.24004559780057669</v>
      </c>
      <c r="O136" s="15"/>
    </row>
    <row r="137" spans="1:15" ht="24" customHeight="1" x14ac:dyDescent="0.25">
      <c r="A137" s="17" t="s">
        <v>134</v>
      </c>
      <c r="B137" s="16">
        <v>949</v>
      </c>
      <c r="C137" s="18" t="s">
        <v>130</v>
      </c>
      <c r="D137" s="18"/>
      <c r="E137" s="42"/>
      <c r="F137" s="51"/>
      <c r="G137" s="47"/>
      <c r="H137" s="43"/>
      <c r="I137" s="43"/>
      <c r="J137" s="43"/>
      <c r="K137" s="59"/>
      <c r="L137" s="23">
        <f t="shared" ref="L137:N140" si="15">L138</f>
        <v>152.9</v>
      </c>
      <c r="M137" s="23">
        <f t="shared" si="15"/>
        <v>0</v>
      </c>
      <c r="N137" s="106">
        <f t="shared" si="15"/>
        <v>0</v>
      </c>
      <c r="O137" s="15"/>
    </row>
    <row r="138" spans="1:15" ht="21.6" customHeight="1" x14ac:dyDescent="0.25">
      <c r="A138" s="17" t="s">
        <v>132</v>
      </c>
      <c r="B138" s="16">
        <v>949</v>
      </c>
      <c r="C138" s="18" t="s">
        <v>131</v>
      </c>
      <c r="D138" s="18"/>
      <c r="E138" s="42"/>
      <c r="F138" s="51"/>
      <c r="G138" s="47"/>
      <c r="H138" s="43"/>
      <c r="I138" s="43"/>
      <c r="J138" s="43"/>
      <c r="K138" s="59"/>
      <c r="L138" s="23">
        <f t="shared" si="15"/>
        <v>152.9</v>
      </c>
      <c r="M138" s="23">
        <f t="shared" si="15"/>
        <v>0</v>
      </c>
      <c r="N138" s="106">
        <f t="shared" si="15"/>
        <v>0</v>
      </c>
      <c r="O138" s="15"/>
    </row>
    <row r="139" spans="1:15" ht="162" customHeight="1" x14ac:dyDescent="0.25">
      <c r="A139" s="101" t="s">
        <v>148</v>
      </c>
      <c r="B139" s="5">
        <v>949</v>
      </c>
      <c r="C139" s="26" t="s">
        <v>131</v>
      </c>
      <c r="D139" s="26" t="s">
        <v>133</v>
      </c>
      <c r="E139" s="37"/>
      <c r="F139" s="28"/>
      <c r="G139" s="53"/>
      <c r="H139" s="44"/>
      <c r="I139" s="44"/>
      <c r="J139" s="44"/>
      <c r="K139" s="54"/>
      <c r="L139" s="31">
        <f t="shared" si="15"/>
        <v>152.9</v>
      </c>
      <c r="M139" s="31">
        <f t="shared" si="15"/>
        <v>0</v>
      </c>
      <c r="N139" s="107">
        <f t="shared" si="15"/>
        <v>0</v>
      </c>
      <c r="O139" s="15"/>
    </row>
    <row r="140" spans="1:15" ht="31.5" customHeight="1" x14ac:dyDescent="0.25">
      <c r="A140" s="77" t="s">
        <v>78</v>
      </c>
      <c r="B140" s="5">
        <v>949</v>
      </c>
      <c r="C140" s="32" t="s">
        <v>131</v>
      </c>
      <c r="D140" s="32" t="s">
        <v>133</v>
      </c>
      <c r="E140" s="32" t="s">
        <v>51</v>
      </c>
      <c r="F140" s="28"/>
      <c r="G140" s="53"/>
      <c r="H140" s="44"/>
      <c r="I140" s="44"/>
      <c r="J140" s="44"/>
      <c r="K140" s="54"/>
      <c r="L140" s="35">
        <f t="shared" si="15"/>
        <v>152.9</v>
      </c>
      <c r="M140" s="35">
        <f t="shared" si="15"/>
        <v>0</v>
      </c>
      <c r="N140" s="108">
        <f t="shared" si="15"/>
        <v>0</v>
      </c>
      <c r="O140" s="15"/>
    </row>
    <row r="141" spans="1:15" ht="31.5" customHeight="1" x14ac:dyDescent="0.25">
      <c r="A141" s="77" t="s">
        <v>62</v>
      </c>
      <c r="B141" s="5">
        <v>949</v>
      </c>
      <c r="C141" s="32" t="s">
        <v>131</v>
      </c>
      <c r="D141" s="32" t="s">
        <v>133</v>
      </c>
      <c r="E141" s="32" t="s">
        <v>61</v>
      </c>
      <c r="F141" s="28"/>
      <c r="G141" s="53"/>
      <c r="H141" s="44"/>
      <c r="I141" s="44"/>
      <c r="J141" s="44"/>
      <c r="K141" s="54"/>
      <c r="L141" s="35">
        <v>152.9</v>
      </c>
      <c r="M141" s="35">
        <v>0</v>
      </c>
      <c r="N141" s="108">
        <v>0</v>
      </c>
      <c r="O141" s="15"/>
    </row>
    <row r="142" spans="1:15" s="24" customFormat="1" ht="18.75" x14ac:dyDescent="0.25">
      <c r="A142" s="17" t="s">
        <v>29</v>
      </c>
      <c r="B142" s="16">
        <v>949</v>
      </c>
      <c r="C142" s="18" t="s">
        <v>33</v>
      </c>
      <c r="D142" s="18"/>
      <c r="E142" s="42"/>
      <c r="F142" s="51"/>
      <c r="G142" s="47"/>
      <c r="H142" s="43">
        <f t="shared" ref="H142:J143" si="16">H143</f>
        <v>0</v>
      </c>
      <c r="I142" s="43">
        <f t="shared" si="16"/>
        <v>0</v>
      </c>
      <c r="J142" s="43">
        <f t="shared" si="16"/>
        <v>0</v>
      </c>
      <c r="K142" s="59"/>
      <c r="L142" s="23">
        <f t="shared" ref="L142:N143" si="17">L143</f>
        <v>902.6</v>
      </c>
      <c r="M142" s="23">
        <f t="shared" si="17"/>
        <v>64</v>
      </c>
      <c r="N142" s="106">
        <f t="shared" si="17"/>
        <v>7.0906270773321511E-2</v>
      </c>
      <c r="O142" s="15"/>
    </row>
    <row r="143" spans="1:15" s="24" customFormat="1" ht="18.75" x14ac:dyDescent="0.25">
      <c r="A143" s="17" t="s">
        <v>31</v>
      </c>
      <c r="B143" s="16">
        <v>949</v>
      </c>
      <c r="C143" s="18" t="s">
        <v>30</v>
      </c>
      <c r="D143" s="18"/>
      <c r="E143" s="42"/>
      <c r="F143" s="51"/>
      <c r="G143" s="47"/>
      <c r="H143" s="43">
        <f t="shared" si="16"/>
        <v>0</v>
      </c>
      <c r="I143" s="43">
        <f t="shared" si="16"/>
        <v>0</v>
      </c>
      <c r="J143" s="43">
        <f t="shared" si="16"/>
        <v>0</v>
      </c>
      <c r="K143" s="59"/>
      <c r="L143" s="23">
        <f t="shared" si="17"/>
        <v>902.6</v>
      </c>
      <c r="M143" s="23">
        <f t="shared" si="17"/>
        <v>64</v>
      </c>
      <c r="N143" s="106">
        <f t="shared" si="17"/>
        <v>7.0906270773321511E-2</v>
      </c>
      <c r="O143" s="15"/>
    </row>
    <row r="144" spans="1:15" ht="166.9" customHeight="1" x14ac:dyDescent="0.25">
      <c r="A144" s="64" t="s">
        <v>109</v>
      </c>
      <c r="B144" s="5">
        <v>949</v>
      </c>
      <c r="C144" s="26" t="s">
        <v>30</v>
      </c>
      <c r="D144" s="26" t="s">
        <v>102</v>
      </c>
      <c r="E144" s="37"/>
      <c r="F144" s="28"/>
      <c r="G144" s="53">
        <v>382</v>
      </c>
      <c r="H144" s="44"/>
      <c r="I144" s="44"/>
      <c r="J144" s="44"/>
      <c r="K144" s="54">
        <v>400</v>
      </c>
      <c r="L144" s="31">
        <f>L146</f>
        <v>902.6</v>
      </c>
      <c r="M144" s="31">
        <f>M146</f>
        <v>64</v>
      </c>
      <c r="N144" s="107">
        <f>N146</f>
        <v>7.0906270773321511E-2</v>
      </c>
      <c r="O144" s="15"/>
    </row>
    <row r="145" spans="1:15" ht="31.5" x14ac:dyDescent="0.25">
      <c r="A145" s="38" t="s">
        <v>78</v>
      </c>
      <c r="B145" s="5">
        <v>949</v>
      </c>
      <c r="C145" s="32" t="s">
        <v>30</v>
      </c>
      <c r="D145" s="32" t="s">
        <v>102</v>
      </c>
      <c r="E145" s="32" t="s">
        <v>51</v>
      </c>
      <c r="F145" s="36"/>
      <c r="G145" s="39"/>
      <c r="H145" s="33"/>
      <c r="I145" s="33"/>
      <c r="J145" s="33"/>
      <c r="K145" s="34"/>
      <c r="L145" s="35">
        <f>L146</f>
        <v>902.6</v>
      </c>
      <c r="M145" s="35">
        <f>M146</f>
        <v>64</v>
      </c>
      <c r="N145" s="108">
        <f>N146</f>
        <v>7.0906270773321511E-2</v>
      </c>
      <c r="O145" s="15"/>
    </row>
    <row r="146" spans="1:15" ht="31.5" x14ac:dyDescent="0.25">
      <c r="A146" s="38" t="s">
        <v>62</v>
      </c>
      <c r="B146" s="5">
        <v>949</v>
      </c>
      <c r="C146" s="32" t="s">
        <v>30</v>
      </c>
      <c r="D146" s="32" t="s">
        <v>102</v>
      </c>
      <c r="E146" s="32" t="s">
        <v>61</v>
      </c>
      <c r="F146" s="36"/>
      <c r="G146" s="39"/>
      <c r="H146" s="33"/>
      <c r="I146" s="33"/>
      <c r="J146" s="33"/>
      <c r="K146" s="34"/>
      <c r="L146" s="35">
        <v>902.6</v>
      </c>
      <c r="M146" s="35">
        <v>64</v>
      </c>
      <c r="N146" s="108">
        <f>M146/L146</f>
        <v>7.0906270773321511E-2</v>
      </c>
      <c r="O146" s="15"/>
    </row>
    <row r="147" spans="1:15" ht="19.899999999999999" customHeight="1" x14ac:dyDescent="0.25">
      <c r="A147" s="25" t="s">
        <v>32</v>
      </c>
      <c r="B147" s="65"/>
      <c r="C147" s="26"/>
      <c r="D147" s="26"/>
      <c r="E147" s="26"/>
      <c r="F147" s="66"/>
      <c r="G147" s="29"/>
      <c r="H147" s="29" t="e">
        <f>#REF!+H69+H87+H94+H112+#REF!</f>
        <v>#REF!</v>
      </c>
      <c r="I147" s="29" t="e">
        <f>#REF!+I69+I87+I94+I112+#REF!</f>
        <v>#REF!</v>
      </c>
      <c r="J147" s="29" t="e">
        <f>#REF!+J69+J87+J94+J112+#REF!</f>
        <v>#REF!</v>
      </c>
      <c r="K147" s="30"/>
      <c r="L147" s="29">
        <f>L31+L7</f>
        <v>110500</v>
      </c>
      <c r="M147" s="29">
        <f>M31+M7</f>
        <v>25203.800000000003</v>
      </c>
      <c r="N147" s="110">
        <f>M147/L147</f>
        <v>0.22808868778280544</v>
      </c>
      <c r="O147" s="15"/>
    </row>
    <row r="148" spans="1:15" x14ac:dyDescent="0.2">
      <c r="A148" s="68"/>
      <c r="B148" s="68"/>
      <c r="C148" s="69"/>
      <c r="D148" s="69"/>
      <c r="E148" s="69"/>
      <c r="F148" s="70"/>
      <c r="H148" s="2"/>
      <c r="I148" s="2"/>
      <c r="J148" s="2"/>
      <c r="K148" s="2"/>
      <c r="L148" s="67"/>
    </row>
    <row r="149" spans="1:15" ht="15.75" x14ac:dyDescent="0.25">
      <c r="A149" s="91"/>
      <c r="B149" s="68"/>
      <c r="C149" s="69"/>
      <c r="D149" s="69"/>
      <c r="E149" s="69"/>
      <c r="F149" s="70"/>
      <c r="G149" s="4"/>
      <c r="H149" s="2"/>
      <c r="I149" s="2"/>
      <c r="J149" s="2"/>
      <c r="K149" s="2"/>
      <c r="L149" s="67"/>
    </row>
    <row r="150" spans="1:15" x14ac:dyDescent="0.2">
      <c r="A150" s="68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5" x14ac:dyDescent="0.2">
      <c r="A151" s="68"/>
      <c r="B151" s="81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5" x14ac:dyDescent="0.2">
      <c r="A152" s="86"/>
      <c r="B152" s="86"/>
      <c r="C152" s="87"/>
      <c r="D152" s="87"/>
      <c r="E152" s="87"/>
      <c r="F152" s="87"/>
      <c r="G152" s="88"/>
      <c r="H152" s="89"/>
      <c r="I152" s="89"/>
      <c r="J152" s="89"/>
      <c r="K152" s="89"/>
      <c r="L152" s="90"/>
    </row>
    <row r="153" spans="1:15" x14ac:dyDescent="0.2">
      <c r="A153" s="68"/>
      <c r="B153" s="81"/>
      <c r="C153" s="69"/>
      <c r="D153" s="69"/>
      <c r="E153" s="69"/>
      <c r="F153" s="70"/>
      <c r="G153" s="4"/>
      <c r="H153" s="2"/>
      <c r="I153" s="2"/>
      <c r="J153" s="2"/>
      <c r="K153" s="2"/>
      <c r="L153" s="67"/>
    </row>
    <row r="154" spans="1:15" x14ac:dyDescent="0.2">
      <c r="A154" s="68"/>
      <c r="B154" s="68"/>
      <c r="C154" s="69"/>
      <c r="D154" s="69"/>
      <c r="E154" s="69"/>
      <c r="F154" s="102"/>
      <c r="G154" s="4"/>
      <c r="H154" s="2"/>
      <c r="I154" s="2"/>
      <c r="J154" s="2"/>
      <c r="K154" s="2"/>
      <c r="L154" s="67"/>
    </row>
    <row r="155" spans="1:15" x14ac:dyDescent="0.2">
      <c r="A155" s="68"/>
      <c r="B155" s="68"/>
      <c r="C155" s="69"/>
      <c r="D155" s="69"/>
      <c r="E155" s="69"/>
      <c r="F155" s="102"/>
      <c r="G155" s="4"/>
      <c r="H155" s="2"/>
      <c r="I155" s="2"/>
      <c r="J155" s="2"/>
      <c r="K155" s="2"/>
      <c r="L155" s="67"/>
    </row>
    <row r="156" spans="1:15" x14ac:dyDescent="0.2">
      <c r="A156" s="68"/>
      <c r="B156" s="68"/>
      <c r="C156" s="69"/>
      <c r="D156" s="69"/>
      <c r="E156" s="69"/>
      <c r="F156" s="102"/>
      <c r="G156" s="4"/>
      <c r="H156" s="2"/>
      <c r="I156" s="2"/>
      <c r="J156" s="2"/>
      <c r="K156" s="2"/>
      <c r="L156" s="67"/>
    </row>
    <row r="157" spans="1:15" x14ac:dyDescent="0.2">
      <c r="A157" s="68"/>
      <c r="B157" s="68"/>
      <c r="C157" s="69"/>
      <c r="D157" s="69"/>
      <c r="E157" s="69"/>
      <c r="F157" s="70"/>
      <c r="G157" s="4"/>
      <c r="H157" s="2"/>
      <c r="I157" s="2"/>
      <c r="J157" s="2"/>
      <c r="K157" s="2"/>
      <c r="L157" s="67"/>
    </row>
    <row r="158" spans="1:15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5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5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8"/>
      <c r="B247" s="68"/>
      <c r="C247" s="69"/>
      <c r="D247" s="69"/>
      <c r="E247" s="69"/>
      <c r="F247" s="70"/>
      <c r="G247" s="4"/>
      <c r="H247" s="2"/>
      <c r="I247" s="2"/>
      <c r="J247" s="2"/>
      <c r="K247" s="2"/>
      <c r="L247" s="67"/>
    </row>
    <row r="248" spans="1:12" x14ac:dyDescent="0.2">
      <c r="A248" s="68"/>
      <c r="B248" s="68"/>
      <c r="C248" s="69"/>
      <c r="D248" s="69"/>
      <c r="E248" s="69"/>
      <c r="F248" s="70"/>
      <c r="G248" s="4"/>
      <c r="H248" s="2"/>
      <c r="I248" s="2"/>
      <c r="J248" s="2"/>
      <c r="K248" s="2"/>
      <c r="L248" s="67"/>
    </row>
    <row r="249" spans="1:12" x14ac:dyDescent="0.2">
      <c r="A249" s="68"/>
      <c r="B249" s="68"/>
      <c r="C249" s="69"/>
      <c r="D249" s="69"/>
      <c r="E249" s="69"/>
      <c r="F249" s="70"/>
      <c r="G249" s="4"/>
      <c r="H249" s="2"/>
      <c r="I249" s="2"/>
      <c r="J249" s="2"/>
      <c r="K249" s="2"/>
      <c r="L249" s="67"/>
    </row>
    <row r="250" spans="1:12" x14ac:dyDescent="0.2">
      <c r="A250" s="68"/>
      <c r="B250" s="68"/>
      <c r="C250" s="69"/>
      <c r="D250" s="69"/>
      <c r="E250" s="69"/>
      <c r="F250" s="70"/>
      <c r="G250" s="4"/>
      <c r="H250" s="2"/>
      <c r="I250" s="2"/>
      <c r="J250" s="2"/>
      <c r="K250" s="2"/>
      <c r="L250" s="67"/>
    </row>
    <row r="251" spans="1:12" x14ac:dyDescent="0.2">
      <c r="A251" s="68"/>
      <c r="B251" s="68"/>
      <c r="C251" s="69"/>
      <c r="D251" s="69"/>
      <c r="E251" s="69"/>
      <c r="F251" s="70"/>
      <c r="G251" s="4"/>
      <c r="H251" s="2"/>
      <c r="I251" s="2"/>
      <c r="J251" s="2"/>
      <c r="K251" s="2"/>
      <c r="L251" s="67"/>
    </row>
    <row r="252" spans="1:12" x14ac:dyDescent="0.2">
      <c r="A252" s="68"/>
      <c r="B252" s="68"/>
      <c r="C252" s="69"/>
      <c r="D252" s="69"/>
      <c r="E252" s="69"/>
      <c r="F252" s="70"/>
      <c r="G252" s="4"/>
      <c r="H252" s="2"/>
      <c r="I252" s="2"/>
      <c r="J252" s="2"/>
      <c r="K252" s="2"/>
      <c r="L252" s="67"/>
    </row>
    <row r="253" spans="1:12" x14ac:dyDescent="0.2">
      <c r="A253" s="68"/>
      <c r="B253" s="68"/>
      <c r="C253" s="69"/>
      <c r="D253" s="69"/>
      <c r="E253" s="69"/>
      <c r="F253" s="70"/>
      <c r="G253" s="4"/>
      <c r="H253" s="2"/>
      <c r="I253" s="2"/>
      <c r="J253" s="2"/>
      <c r="K253" s="2"/>
      <c r="L253" s="67"/>
    </row>
    <row r="254" spans="1:12" x14ac:dyDescent="0.2">
      <c r="A254" s="68"/>
      <c r="B254" s="68"/>
      <c r="C254" s="69"/>
      <c r="D254" s="69"/>
      <c r="E254" s="69"/>
      <c r="F254" s="70"/>
      <c r="G254" s="4"/>
      <c r="H254" s="2"/>
      <c r="I254" s="2"/>
      <c r="J254" s="2"/>
      <c r="K254" s="2"/>
      <c r="L254" s="67"/>
    </row>
    <row r="255" spans="1:12" x14ac:dyDescent="0.2">
      <c r="A255" s="68"/>
      <c r="B255" s="68"/>
      <c r="C255" s="69"/>
      <c r="D255" s="69"/>
      <c r="E255" s="69"/>
      <c r="F255" s="70"/>
      <c r="G255" s="4"/>
      <c r="H255" s="2"/>
      <c r="I255" s="2"/>
      <c r="J255" s="2"/>
      <c r="K255" s="2"/>
      <c r="L255" s="67"/>
    </row>
    <row r="256" spans="1:12" x14ac:dyDescent="0.2">
      <c r="A256" s="67"/>
      <c r="B256" s="67"/>
      <c r="C256" s="67"/>
      <c r="D256" s="67"/>
      <c r="E256" s="67"/>
      <c r="F256" s="67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  <row r="260" spans="1:12" x14ac:dyDescent="0.2">
      <c r="A260" s="67"/>
      <c r="B260" s="67"/>
      <c r="C260" s="67"/>
      <c r="D260" s="67"/>
      <c r="E260" s="67"/>
      <c r="F260" s="67"/>
      <c r="H260" s="2"/>
      <c r="I260" s="2"/>
      <c r="J260" s="2"/>
      <c r="K260" s="2"/>
      <c r="L260" s="67"/>
    </row>
    <row r="261" spans="1:12" x14ac:dyDescent="0.2">
      <c r="A261" s="67"/>
      <c r="B261" s="67"/>
      <c r="C261" s="67"/>
      <c r="D261" s="67"/>
      <c r="E261" s="67"/>
      <c r="F261" s="67"/>
      <c r="H261" s="2"/>
      <c r="I261" s="2"/>
      <c r="J261" s="2"/>
      <c r="K261" s="2"/>
      <c r="L261" s="67"/>
    </row>
    <row r="262" spans="1:12" x14ac:dyDescent="0.2">
      <c r="A262" s="67"/>
      <c r="B262" s="67"/>
      <c r="C262" s="67"/>
      <c r="D262" s="67"/>
      <c r="E262" s="67"/>
      <c r="F262" s="67"/>
      <c r="H262" s="2"/>
      <c r="I262" s="2"/>
      <c r="J262" s="2"/>
      <c r="K262" s="2"/>
      <c r="L262" s="67"/>
    </row>
    <row r="263" spans="1:12" x14ac:dyDescent="0.2">
      <c r="A263" s="67"/>
      <c r="B263" s="67"/>
      <c r="C263" s="67"/>
      <c r="D263" s="67"/>
      <c r="E263" s="67"/>
      <c r="F263" s="67"/>
      <c r="H263" s="2"/>
      <c r="I263" s="2"/>
      <c r="J263" s="2"/>
      <c r="K263" s="2"/>
      <c r="L263" s="67"/>
    </row>
    <row r="264" spans="1:12" x14ac:dyDescent="0.2">
      <c r="A264" s="67"/>
      <c r="B264" s="67"/>
      <c r="C264" s="67"/>
      <c r="D264" s="67"/>
      <c r="E264" s="67"/>
      <c r="F264" s="67"/>
      <c r="H264" s="2"/>
      <c r="I264" s="2"/>
      <c r="J264" s="2"/>
      <c r="K264" s="2"/>
      <c r="L264" s="67"/>
    </row>
    <row r="265" spans="1:12" x14ac:dyDescent="0.2">
      <c r="A265" s="67"/>
      <c r="B265" s="67"/>
      <c r="C265" s="67"/>
      <c r="D265" s="67"/>
      <c r="E265" s="67"/>
      <c r="F265" s="67"/>
      <c r="H265" s="2"/>
      <c r="I265" s="2"/>
      <c r="J265" s="2"/>
      <c r="K265" s="2"/>
      <c r="L265" s="67"/>
    </row>
    <row r="266" spans="1:12" x14ac:dyDescent="0.2">
      <c r="A266" s="67"/>
      <c r="B266" s="67"/>
      <c r="C266" s="67"/>
      <c r="D266" s="67"/>
      <c r="E266" s="67"/>
      <c r="F266" s="67"/>
      <c r="H266" s="2"/>
      <c r="I266" s="2"/>
      <c r="J266" s="2"/>
      <c r="K266" s="2"/>
      <c r="L266" s="67"/>
    </row>
    <row r="267" spans="1:12" x14ac:dyDescent="0.2">
      <c r="A267" s="67"/>
      <c r="B267" s="67"/>
      <c r="C267" s="67"/>
      <c r="D267" s="67"/>
      <c r="E267" s="67"/>
      <c r="F267" s="67"/>
      <c r="H267" s="2"/>
      <c r="I267" s="2"/>
      <c r="J267" s="2"/>
      <c r="K267" s="2"/>
      <c r="L267" s="67"/>
    </row>
    <row r="268" spans="1:12" x14ac:dyDescent="0.2">
      <c r="A268" s="67"/>
      <c r="B268" s="67"/>
      <c r="C268" s="67"/>
      <c r="D268" s="67"/>
      <c r="E268" s="67"/>
      <c r="F268" s="67"/>
      <c r="H268" s="2"/>
      <c r="I268" s="2"/>
      <c r="J268" s="2"/>
      <c r="K268" s="2"/>
      <c r="L268" s="67"/>
    </row>
  </sheetData>
  <sheetProtection selectLockedCells="1" selectUnlockedCells="1"/>
  <autoFilter ref="A6:L147"/>
  <mergeCells count="15">
    <mergeCell ref="K5:K6"/>
    <mergeCell ref="H6:J6"/>
    <mergeCell ref="A2:N2"/>
    <mergeCell ref="A3:A6"/>
    <mergeCell ref="B3:B6"/>
    <mergeCell ref="C3:C6"/>
    <mergeCell ref="D3:D6"/>
    <mergeCell ref="E3:E6"/>
    <mergeCell ref="L3:N3"/>
    <mergeCell ref="L4:L6"/>
    <mergeCell ref="B1:L1"/>
    <mergeCell ref="M1:N1"/>
    <mergeCell ref="M4:M6"/>
    <mergeCell ref="N4:N6"/>
    <mergeCell ref="F5:F6"/>
  </mergeCells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1 кв</vt:lpstr>
      <vt:lpstr>Лист1</vt:lpstr>
      <vt:lpstr>'Отчет за 1 кв'!Заголовки_для_печати</vt:lpstr>
      <vt:lpstr>'Отчет за 1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Света</cp:lastModifiedBy>
  <cp:lastPrinted>2024-04-04T11:19:38Z</cp:lastPrinted>
  <dcterms:created xsi:type="dcterms:W3CDTF">2010-12-01T08:56:03Z</dcterms:created>
  <dcterms:modified xsi:type="dcterms:W3CDTF">2024-04-05T18:55:45Z</dcterms:modified>
</cp:coreProperties>
</file>