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601"/>
  </bookViews>
  <sheets>
    <sheet name="справка ведомственная 2019 " sheetId="5" r:id="rId1"/>
    <sheet name="Лист1" sheetId="6" r:id="rId2"/>
  </sheets>
  <definedNames>
    <definedName name="_xlnm._FilterDatabase" localSheetId="0" hidden="1">'справка ведомственная 2019 '!$A$4:$L$168</definedName>
    <definedName name="_xlnm.Print_Titles" localSheetId="0">'справка ведомственная 2019 '!$3:$4</definedName>
    <definedName name="_xlnm.Print_Area" localSheetId="0">'справка ведомственная 2019 '!$A$1:$N$168</definedName>
  </definedNames>
  <calcPr calcId="162913" fullCalcOnLoad="1"/>
</workbook>
</file>

<file path=xl/calcChain.xml><?xml version="1.0" encoding="utf-8"?>
<calcChain xmlns="http://schemas.openxmlformats.org/spreadsheetml/2006/main">
  <c r="L14" i="5" l="1"/>
  <c r="L13" i="5"/>
  <c r="N14" i="5"/>
  <c r="N13" i="5" s="1"/>
  <c r="N16" i="5"/>
  <c r="M16" i="5"/>
  <c r="M15" i="5"/>
  <c r="M14" i="5" s="1"/>
  <c r="M13" i="5" s="1"/>
  <c r="M10" i="5"/>
  <c r="M12" i="5"/>
  <c r="M17" i="5"/>
  <c r="M23" i="5"/>
  <c r="M21" i="5" s="1"/>
  <c r="M20" i="5" s="1"/>
  <c r="M28" i="5"/>
  <c r="M31" i="5"/>
  <c r="M34" i="5"/>
  <c r="M36" i="5"/>
  <c r="M35" i="5" s="1"/>
  <c r="M38" i="5"/>
  <c r="M39" i="5"/>
  <c r="M42" i="5"/>
  <c r="M40" i="5" s="1"/>
  <c r="M49" i="5"/>
  <c r="M48" i="5" s="1"/>
  <c r="M52" i="5"/>
  <c r="M51" i="5" s="1"/>
  <c r="M50" i="5" s="1"/>
  <c r="M54" i="5"/>
  <c r="M53" i="5" s="1"/>
  <c r="M56" i="5"/>
  <c r="M55" i="5"/>
  <c r="M59" i="5"/>
  <c r="M58" i="5" s="1"/>
  <c r="M57" i="5" s="1"/>
  <c r="M61" i="5"/>
  <c r="M65" i="5"/>
  <c r="M64" i="5" s="1"/>
  <c r="M63" i="5" s="1"/>
  <c r="M62" i="5" s="1"/>
  <c r="M69" i="5"/>
  <c r="M68" i="5"/>
  <c r="M72" i="5"/>
  <c r="M71" i="5"/>
  <c r="M70" i="5" s="1"/>
  <c r="M75" i="5"/>
  <c r="M74" i="5" s="1"/>
  <c r="M78" i="5"/>
  <c r="M77" i="5" s="1"/>
  <c r="M76" i="5" s="1"/>
  <c r="M81" i="5"/>
  <c r="M79" i="5" s="1"/>
  <c r="M80" i="5"/>
  <c r="M84" i="5"/>
  <c r="M83" i="5"/>
  <c r="M89" i="5"/>
  <c r="M88" i="5"/>
  <c r="M94" i="5"/>
  <c r="M93" i="5"/>
  <c r="M92" i="5" s="1"/>
  <c r="M91" i="5" s="1"/>
  <c r="M90" i="5" s="1"/>
  <c r="M98" i="5"/>
  <c r="M97" i="5"/>
  <c r="M104" i="5"/>
  <c r="M103" i="5"/>
  <c r="M102" i="5" s="1"/>
  <c r="M106" i="5"/>
  <c r="M109" i="5"/>
  <c r="M112" i="5"/>
  <c r="M110" i="5"/>
  <c r="M117" i="5"/>
  <c r="M121" i="5"/>
  <c r="M119" i="5" s="1"/>
  <c r="M124" i="5"/>
  <c r="M123" i="5" s="1"/>
  <c r="M122" i="5" s="1"/>
  <c r="M127" i="5"/>
  <c r="M130" i="5"/>
  <c r="M129" i="5" s="1"/>
  <c r="M128" i="5" s="1"/>
  <c r="M135" i="5"/>
  <c r="M134" i="5"/>
  <c r="M133" i="5" s="1"/>
  <c r="M138" i="5"/>
  <c r="M137" i="5" s="1"/>
  <c r="M136" i="5" s="1"/>
  <c r="M132" i="5" s="1"/>
  <c r="M131" i="5" s="1"/>
  <c r="M141" i="5"/>
  <c r="M140" i="5"/>
  <c r="M139" i="5" s="1"/>
  <c r="M146" i="5"/>
  <c r="M145" i="5" s="1"/>
  <c r="M144" i="5" s="1"/>
  <c r="M143" i="5" s="1"/>
  <c r="M150" i="5"/>
  <c r="M148" i="5" s="1"/>
  <c r="M147" i="5" s="1"/>
  <c r="M154" i="5"/>
  <c r="M152" i="5"/>
  <c r="M157" i="5"/>
  <c r="M155" i="5"/>
  <c r="M151" i="5" s="1"/>
  <c r="M162" i="5"/>
  <c r="M160" i="5"/>
  <c r="M159" i="5" s="1"/>
  <c r="M158" i="5" s="1"/>
  <c r="M167" i="5"/>
  <c r="M166" i="5"/>
  <c r="N166" i="5"/>
  <c r="N165" i="5"/>
  <c r="M165" i="5"/>
  <c r="M164" i="5"/>
  <c r="M163" i="5" s="1"/>
  <c r="N164" i="5"/>
  <c r="N163" i="5" s="1"/>
  <c r="N161" i="5"/>
  <c r="M161" i="5"/>
  <c r="N160" i="5"/>
  <c r="N159" i="5" s="1"/>
  <c r="N158" i="5" s="1"/>
  <c r="N156" i="5"/>
  <c r="M156" i="5"/>
  <c r="N155" i="5"/>
  <c r="N153" i="5"/>
  <c r="M153" i="5"/>
  <c r="N152" i="5"/>
  <c r="N149" i="5"/>
  <c r="N148" i="5"/>
  <c r="N147" i="5" s="1"/>
  <c r="N145" i="5"/>
  <c r="N144" i="5" s="1"/>
  <c r="N143" i="5" s="1"/>
  <c r="N142" i="5" s="1"/>
  <c r="N140" i="5"/>
  <c r="N139" i="5"/>
  <c r="N137" i="5"/>
  <c r="N136" i="5"/>
  <c r="N132" i="5" s="1"/>
  <c r="N131" i="5" s="1"/>
  <c r="N134" i="5"/>
  <c r="N133" i="5"/>
  <c r="N129" i="5"/>
  <c r="N128" i="5"/>
  <c r="N126" i="5"/>
  <c r="M126" i="5"/>
  <c r="N125" i="5"/>
  <c r="M125" i="5"/>
  <c r="N123" i="5"/>
  <c r="N122" i="5"/>
  <c r="N120" i="5"/>
  <c r="N119" i="5"/>
  <c r="N118" i="5" s="1"/>
  <c r="N113" i="5" s="1"/>
  <c r="N116" i="5"/>
  <c r="M116" i="5"/>
  <c r="N115" i="5"/>
  <c r="N114" i="5"/>
  <c r="M115" i="5"/>
  <c r="M114" i="5"/>
  <c r="N111" i="5"/>
  <c r="N110" i="5"/>
  <c r="N101" i="5" s="1"/>
  <c r="N100" i="5" s="1"/>
  <c r="N99" i="5" s="1"/>
  <c r="N108" i="5"/>
  <c r="M108" i="5"/>
  <c r="M107" i="5" s="1"/>
  <c r="N107" i="5"/>
  <c r="N105" i="5"/>
  <c r="M105" i="5"/>
  <c r="N103" i="5"/>
  <c r="N102" i="5"/>
  <c r="N97" i="5"/>
  <c r="N96" i="5"/>
  <c r="N95" i="5"/>
  <c r="N93" i="5"/>
  <c r="N92" i="5"/>
  <c r="N91" i="5" s="1"/>
  <c r="N90" i="5" s="1"/>
  <c r="N88" i="5"/>
  <c r="N87" i="5"/>
  <c r="N86" i="5"/>
  <c r="N85" i="5" s="1"/>
  <c r="N83" i="5"/>
  <c r="N82" i="5"/>
  <c r="M82" i="5"/>
  <c r="N80" i="5"/>
  <c r="N79" i="5"/>
  <c r="N77" i="5"/>
  <c r="N76" i="5" s="1"/>
  <c r="N74" i="5"/>
  <c r="N73" i="5"/>
  <c r="M73" i="5"/>
  <c r="N71" i="5"/>
  <c r="N70" i="5"/>
  <c r="N68" i="5"/>
  <c r="N67" i="5"/>
  <c r="N66" i="5" s="1"/>
  <c r="N64" i="5"/>
  <c r="N63" i="5" s="1"/>
  <c r="N62" i="5" s="1"/>
  <c r="N60" i="5"/>
  <c r="M60" i="5"/>
  <c r="N58" i="5"/>
  <c r="N57" i="5" s="1"/>
  <c r="N55" i="5"/>
  <c r="N53" i="5"/>
  <c r="N51" i="5"/>
  <c r="N50" i="5" s="1"/>
  <c r="N48" i="5"/>
  <c r="N47" i="5"/>
  <c r="N41" i="5"/>
  <c r="M41" i="5"/>
  <c r="N40" i="5"/>
  <c r="N37" i="5"/>
  <c r="M37" i="5"/>
  <c r="N35" i="5"/>
  <c r="N33" i="5"/>
  <c r="N32" i="5"/>
  <c r="M33" i="5"/>
  <c r="M32" i="5" s="1"/>
  <c r="N30" i="5"/>
  <c r="M30" i="5"/>
  <c r="N29" i="5"/>
  <c r="M29" i="5"/>
  <c r="N27" i="5"/>
  <c r="M27" i="5"/>
  <c r="N26" i="5"/>
  <c r="N25" i="5" s="1"/>
  <c r="M26" i="5"/>
  <c r="M24" i="5" s="1"/>
  <c r="N22" i="5"/>
  <c r="N21" i="5"/>
  <c r="N20" i="5"/>
  <c r="N19" i="5" s="1"/>
  <c r="N11" i="5"/>
  <c r="M11" i="5"/>
  <c r="M8" i="5" s="1"/>
  <c r="M7" i="5" s="1"/>
  <c r="M6" i="5" s="1"/>
  <c r="M5" i="5" s="1"/>
  <c r="N9" i="5"/>
  <c r="M9" i="5"/>
  <c r="L166" i="5"/>
  <c r="L165" i="5"/>
  <c r="L164" i="5" s="1"/>
  <c r="L163" i="5" s="1"/>
  <c r="J164" i="5"/>
  <c r="J132" i="5" s="1"/>
  <c r="J163" i="5"/>
  <c r="I164" i="5"/>
  <c r="H164" i="5"/>
  <c r="H163" i="5" s="1"/>
  <c r="I163" i="5"/>
  <c r="L161" i="5"/>
  <c r="L160" i="5"/>
  <c r="L159" i="5"/>
  <c r="L158" i="5" s="1"/>
  <c r="J159" i="5"/>
  <c r="J158" i="5" s="1"/>
  <c r="I159" i="5"/>
  <c r="I158" i="5" s="1"/>
  <c r="H159" i="5"/>
  <c r="H158" i="5" s="1"/>
  <c r="L156" i="5"/>
  <c r="L155" i="5"/>
  <c r="L153" i="5"/>
  <c r="L152" i="5"/>
  <c r="J151" i="5"/>
  <c r="I151" i="5"/>
  <c r="H151" i="5"/>
  <c r="L149" i="5"/>
  <c r="L148" i="5"/>
  <c r="L147" i="5" s="1"/>
  <c r="L145" i="5"/>
  <c r="L144" i="5" s="1"/>
  <c r="L143" i="5" s="1"/>
  <c r="L142" i="5" s="1"/>
  <c r="J141" i="5"/>
  <c r="I141" i="5"/>
  <c r="H141" i="5"/>
  <c r="L140" i="5"/>
  <c r="J140" i="5"/>
  <c r="I140" i="5"/>
  <c r="H140" i="5"/>
  <c r="L139" i="5"/>
  <c r="J139" i="5"/>
  <c r="I139" i="5"/>
  <c r="H139" i="5"/>
  <c r="J138" i="5"/>
  <c r="I138" i="5"/>
  <c r="H138" i="5"/>
  <c r="L137" i="5"/>
  <c r="L136" i="5"/>
  <c r="L132" i="5" s="1"/>
  <c r="L131" i="5" s="1"/>
  <c r="L134" i="5"/>
  <c r="L133" i="5"/>
  <c r="I132" i="5"/>
  <c r="L129" i="5"/>
  <c r="L128" i="5"/>
  <c r="J127" i="5"/>
  <c r="I127" i="5"/>
  <c r="H127" i="5"/>
  <c r="L126" i="5"/>
  <c r="J126" i="5"/>
  <c r="I126" i="5"/>
  <c r="H126" i="5"/>
  <c r="L125" i="5"/>
  <c r="J125" i="5"/>
  <c r="I125" i="5"/>
  <c r="H125" i="5"/>
  <c r="L123" i="5"/>
  <c r="L122" i="5" s="1"/>
  <c r="L118" i="5" s="1"/>
  <c r="L120" i="5"/>
  <c r="L119" i="5"/>
  <c r="L116" i="5"/>
  <c r="L115" i="5"/>
  <c r="L114" i="5" s="1"/>
  <c r="L113" i="5" s="1"/>
  <c r="J113" i="5"/>
  <c r="I113" i="5"/>
  <c r="H113" i="5"/>
  <c r="L111" i="5"/>
  <c r="L110" i="5"/>
  <c r="L108" i="5"/>
  <c r="L107" i="5"/>
  <c r="L105" i="5"/>
  <c r="L103" i="5"/>
  <c r="L102" i="5" s="1"/>
  <c r="J102" i="5"/>
  <c r="J100" i="5"/>
  <c r="J99" i="5" s="1"/>
  <c r="I102" i="5"/>
  <c r="I100" i="5" s="1"/>
  <c r="I99" i="5" s="1"/>
  <c r="H102" i="5"/>
  <c r="H100" i="5"/>
  <c r="L97" i="5"/>
  <c r="L96" i="5"/>
  <c r="L95" i="5" s="1"/>
  <c r="L93" i="5"/>
  <c r="L92" i="5" s="1"/>
  <c r="L91" i="5" s="1"/>
  <c r="J89" i="5"/>
  <c r="J87" i="5" s="1"/>
  <c r="J86" i="5" s="1"/>
  <c r="J85" i="5" s="1"/>
  <c r="I89" i="5"/>
  <c r="H89" i="5"/>
  <c r="L88" i="5"/>
  <c r="J88" i="5"/>
  <c r="I88" i="5"/>
  <c r="H88" i="5"/>
  <c r="L87" i="5"/>
  <c r="L86" i="5"/>
  <c r="L85" i="5" s="1"/>
  <c r="I87" i="5"/>
  <c r="I86" i="5" s="1"/>
  <c r="I85" i="5" s="1"/>
  <c r="I168" i="5" s="1"/>
  <c r="H87" i="5"/>
  <c r="H86" i="5" s="1"/>
  <c r="H85" i="5" s="1"/>
  <c r="H168" i="5" s="1"/>
  <c r="L83" i="5"/>
  <c r="L82" i="5"/>
  <c r="L80" i="5"/>
  <c r="L79" i="5"/>
  <c r="L77" i="5"/>
  <c r="L76" i="5" s="1"/>
  <c r="L74" i="5"/>
  <c r="L73" i="5"/>
  <c r="L71" i="5"/>
  <c r="L70" i="5" s="1"/>
  <c r="L66" i="5" s="1"/>
  <c r="L68" i="5"/>
  <c r="L67" i="5"/>
  <c r="J66" i="5"/>
  <c r="I66" i="5"/>
  <c r="H66" i="5"/>
  <c r="L64" i="5"/>
  <c r="L63" i="5"/>
  <c r="L62" i="5" s="1"/>
  <c r="L60" i="5"/>
  <c r="L58" i="5"/>
  <c r="L57" i="5"/>
  <c r="L55" i="5"/>
  <c r="L53" i="5"/>
  <c r="L51" i="5"/>
  <c r="L50" i="5" s="1"/>
  <c r="L48" i="5"/>
  <c r="L47" i="5"/>
  <c r="L41" i="5"/>
  <c r="L40" i="5"/>
  <c r="L37" i="5"/>
  <c r="L35" i="5"/>
  <c r="L33" i="5"/>
  <c r="L32" i="5" s="1"/>
  <c r="L25" i="5" s="1"/>
  <c r="L30" i="5"/>
  <c r="L29" i="5"/>
  <c r="L27" i="5"/>
  <c r="L26" i="5"/>
  <c r="L24" i="5" s="1"/>
  <c r="L19" i="5" s="1"/>
  <c r="L22" i="5"/>
  <c r="L21" i="5"/>
  <c r="L20" i="5"/>
  <c r="L18" i="5" s="1"/>
  <c r="L11" i="5"/>
  <c r="L9" i="5"/>
  <c r="N8" i="5"/>
  <c r="N7" i="5" s="1"/>
  <c r="N6" i="5" s="1"/>
  <c r="N5" i="5" s="1"/>
  <c r="N24" i="5"/>
  <c r="M67" i="5"/>
  <c r="M87" i="5"/>
  <c r="M86" i="5"/>
  <c r="M85" i="5"/>
  <c r="M96" i="5"/>
  <c r="M95" i="5"/>
  <c r="M111" i="5"/>
  <c r="M149" i="5"/>
  <c r="N151" i="5"/>
  <c r="L151" i="5"/>
  <c r="L8" i="5"/>
  <c r="L7" i="5" s="1"/>
  <c r="L6" i="5" s="1"/>
  <c r="L5" i="5" s="1"/>
  <c r="N18" i="5"/>
  <c r="M120" i="5"/>
  <c r="J168" i="5" l="1"/>
  <c r="N45" i="5"/>
  <c r="N46" i="5"/>
  <c r="M101" i="5"/>
  <c r="M100" i="5" s="1"/>
  <c r="M99" i="5" s="1"/>
  <c r="L45" i="5"/>
  <c r="L46" i="5"/>
  <c r="L90" i="5"/>
  <c r="L101" i="5"/>
  <c r="L100" i="5" s="1"/>
  <c r="L99" i="5" s="1"/>
  <c r="M142" i="5"/>
  <c r="M18" i="5"/>
  <c r="M19" i="5"/>
  <c r="M118" i="5"/>
  <c r="M113" i="5" s="1"/>
  <c r="M66" i="5"/>
  <c r="H132" i="5"/>
  <c r="M47" i="5"/>
  <c r="M25" i="5"/>
  <c r="M22" i="5"/>
  <c r="M46" i="5" l="1"/>
  <c r="M45" i="5"/>
  <c r="N44" i="5"/>
  <c r="N43" i="5"/>
  <c r="N168" i="5" s="1"/>
  <c r="L43" i="5"/>
  <c r="L168" i="5" s="1"/>
  <c r="L44" i="5"/>
  <c r="M43" i="5" l="1"/>
  <c r="M168" i="5" s="1"/>
  <c r="M44" i="5"/>
</calcChain>
</file>

<file path=xl/sharedStrings.xml><?xml version="1.0" encoding="utf-8"?>
<sst xmlns="http://schemas.openxmlformats.org/spreadsheetml/2006/main" count="555" uniqueCount="181">
  <si>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</si>
  <si>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</si>
  <si>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</si>
  <si>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</si>
  <si>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</si>
  <si>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</si>
  <si>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</si>
  <si>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</si>
  <si>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</si>
  <si>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</si>
  <si>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</si>
  <si>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</si>
  <si>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</si>
  <si>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</si>
  <si>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</si>
  <si>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</si>
  <si>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</si>
  <si>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</si>
  <si>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</si>
  <si>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</si>
  <si>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</si>
  <si>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</si>
  <si>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</si>
  <si>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</si>
  <si>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</si>
  <si>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</si>
  <si>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</si>
  <si>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</si>
  <si>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</si>
  <si>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</si>
  <si>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</si>
  <si>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</si>
  <si>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</si>
  <si>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</si>
  <si>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</si>
  <si>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</si>
  <si>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</si>
  <si>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</si>
  <si>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</si>
  <si>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</si>
  <si>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</si>
  <si>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</si>
  <si>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</si>
  <si>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</si>
  <si>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</si>
  <si>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</si>
  <si>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</si>
  <si>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</si>
  <si>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</si>
  <si>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</si>
  <si>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</si>
  <si>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</si>
  <si>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</si>
  <si>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</si>
  <si>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</si>
  <si>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</si>
  <si>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</si>
  <si>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</si>
  <si>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</si>
  <si>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</si>
  <si>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</si>
  <si>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</si>
  <si>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</si>
  <si>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</si>
  <si>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</si>
  <si>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</si>
  <si>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</si>
  <si>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</si>
  <si>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</si>
  <si>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</si>
  <si>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</si>
  <si>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</si>
  <si>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</si>
  <si>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</si>
  <si>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</si>
  <si>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</si>
  <si>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</si>
  <si>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</si>
  <si>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</si>
  <si>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</si>
  <si>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</si>
  <si>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</si>
  <si>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</si>
  <si>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</si>
  <si>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</si>
  <si>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</si>
  <si>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</si>
  <si>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</si>
  <si>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</si>
  <si>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</si>
  <si>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</si>
  <si>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</si>
  <si>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</si>
  <si>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</si>
  <si>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</si>
  <si>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</si>
  <si>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</si>
  <si>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</si>
  <si>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</si>
  <si>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</si>
  <si>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</si>
  <si>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</si>
  <si>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</si>
  <si>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</si>
  <si>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</si>
  <si>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</si>
  <si>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</si>
  <si>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</si>
  <si>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</si>
  <si>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</si>
  <si>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</si>
  <si>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</si>
  <si>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</si>
  <si>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</si>
  <si>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</si>
  <si>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</si>
  <si>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</si>
  <si>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</si>
  <si>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</si>
  <si>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</si>
  <si>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</si>
  <si>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</si>
  <si>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</si>
  <si>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</si>
  <si>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</si>
  <si>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</si>
  <si>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</si>
  <si>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</si>
  <si>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</si>
  <si>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</si>
  <si>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</si>
  <si>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</si>
  <si>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</si>
  <si>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</si>
  <si>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</si>
  <si>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</si>
  <si>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</si>
  <si>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</si>
  <si>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</si>
  <si>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</si>
  <si>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</si>
  <si>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0920000460</t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</si>
  <si>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</si>
  <si>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</si>
  <si>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</si>
  <si>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</si>
  <si>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</si>
  <si>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</si>
  <si>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</si>
  <si>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</si>
  <si>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2019 год</t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</si>
  <si>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</si>
  <si>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</si>
  <si>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</si>
  <si>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</si>
  <si>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</si>
  <si>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</si>
  <si>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</si>
  <si>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</si>
  <si>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</si>
  <si>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</si>
  <si>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>8000000190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</si>
  <si>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</si>
  <si>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244</t>
  </si>
  <si>
    <t>Расходы по организационному и материально техническому обеспечению подготовки и проведения муниципальных выборов</t>
  </si>
  <si>
    <t>0200000051</t>
  </si>
  <si>
    <t>Социальное обеспечение населения</t>
  </si>
  <si>
    <t>1003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</si>
  <si>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</si>
  <si>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Исполнение судебных актов</t>
  </si>
  <si>
    <t>830</t>
  </si>
  <si>
    <t>1744,7</t>
  </si>
  <si>
    <t>Справка об изменении Ведомственной структуры расходов 
бюджета внутригородского муниципального образования Санкт-Петербурга                                                                                                                                                                 муниципальный округ Невская застава на 2019 год                                                                                                                                         (тыс. руб.)</t>
  </si>
  <si>
    <t>Утверждено на 2019 год
(тыс.руб.)</t>
  </si>
  <si>
    <t>Уточнено на 2019 год</t>
  </si>
  <si>
    <t>Изменения</t>
  </si>
  <si>
    <t>880</t>
  </si>
  <si>
    <t>Специальные расходы</t>
  </si>
  <si>
    <t xml:space="preserve">                                    Приложение №2 к Решению                                                                                                                      Муниципального совета 
МО Невская застава
от 03.07.2019   №04 /18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</si>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</sst>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9"/>
  <sheetViews>
    <sheetView tabSelected="1" view="pageBreakPreview" topLeftCell="A163" zoomScaleNormal="100" zoomScaleSheetLayoutView="100" workbookViewId="0">
      <selection activeCell="D165" sqref="D165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6.5703125" style="1" customWidth="1"/>
    <col min="13" max="14" width="15.7109375" style="1" customWidth="1"/>
    <col min="15" max="16384" width="9.140625" style="1"/>
  </cols>
  <sheetData>
    <row r="1" spans="1:14" ht="67.5" customHeight="1" x14ac:dyDescent="0.25">
      <c r="A1" s="88"/>
      <c r="B1" s="112" t="s">
        <v>178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94.9" customHeight="1" x14ac:dyDescent="0.2">
      <c r="A2" s="113" t="s">
        <v>172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8.75" customHeight="1" x14ac:dyDescent="0.25">
      <c r="A3" s="114" t="s">
        <v>0</v>
      </c>
      <c r="B3" s="115" t="s">
        <v>1</v>
      </c>
      <c r="C3" s="109" t="s">
        <v>2</v>
      </c>
      <c r="D3" s="109" t="s">
        <v>3</v>
      </c>
      <c r="E3" s="109" t="s">
        <v>65</v>
      </c>
      <c r="F3" s="109" t="s">
        <v>4</v>
      </c>
      <c r="G3" s="6"/>
      <c r="H3" s="7"/>
      <c r="I3" s="7"/>
      <c r="J3" s="8"/>
      <c r="K3" s="110">
        <v>2009</v>
      </c>
      <c r="L3" s="109" t="s">
        <v>173</v>
      </c>
      <c r="M3" s="109" t="s">
        <v>174</v>
      </c>
      <c r="N3" s="109" t="s">
        <v>175</v>
      </c>
    </row>
    <row r="4" spans="1:14" ht="55.5" customHeight="1" x14ac:dyDescent="0.2">
      <c r="A4" s="114"/>
      <c r="B4" s="115"/>
      <c r="C4" s="109"/>
      <c r="D4" s="109"/>
      <c r="E4" s="109"/>
      <c r="F4" s="109"/>
      <c r="G4" s="9" t="s">
        <v>5</v>
      </c>
      <c r="H4" s="111"/>
      <c r="I4" s="111"/>
      <c r="J4" s="111"/>
      <c r="K4" s="110"/>
      <c r="L4" s="109"/>
      <c r="M4" s="109"/>
      <c r="N4" s="109"/>
    </row>
    <row r="5" spans="1:14" ht="55.5" customHeight="1" x14ac:dyDescent="0.2">
      <c r="A5" s="11" t="s">
        <v>89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24">
        <f t="shared" ref="L5:N6" si="0">L6</f>
        <v>3958.9</v>
      </c>
      <c r="M5" s="24">
        <f t="shared" si="0"/>
        <v>4460</v>
      </c>
      <c r="N5" s="24">
        <f t="shared" si="0"/>
        <v>501.09999999999991</v>
      </c>
    </row>
    <row r="6" spans="1:14" ht="38.25" customHeight="1" x14ac:dyDescent="0.2">
      <c r="A6" s="18" t="s">
        <v>66</v>
      </c>
      <c r="B6" s="10">
        <v>899</v>
      </c>
      <c r="C6" s="19" t="s">
        <v>67</v>
      </c>
      <c r="D6" s="12"/>
      <c r="E6" s="12"/>
      <c r="F6" s="97"/>
      <c r="G6" s="99"/>
      <c r="H6" s="98"/>
      <c r="I6" s="98"/>
      <c r="J6" s="98"/>
      <c r="K6" s="100"/>
      <c r="L6" s="24">
        <f t="shared" si="0"/>
        <v>3958.9</v>
      </c>
      <c r="M6" s="24">
        <f t="shared" si="0"/>
        <v>4460</v>
      </c>
      <c r="N6" s="24">
        <f t="shared" si="0"/>
        <v>501.09999999999991</v>
      </c>
    </row>
    <row r="7" spans="1:14" ht="38.25" customHeight="1" x14ac:dyDescent="0.2">
      <c r="A7" s="18" t="s">
        <v>90</v>
      </c>
      <c r="B7" s="17">
        <v>899</v>
      </c>
      <c r="C7" s="19" t="s">
        <v>91</v>
      </c>
      <c r="D7" s="20"/>
      <c r="E7" s="21"/>
      <c r="F7" s="97"/>
      <c r="G7" s="99"/>
      <c r="H7" s="98"/>
      <c r="I7" s="98"/>
      <c r="J7" s="98"/>
      <c r="K7" s="100"/>
      <c r="L7" s="24">
        <f>L8+L13</f>
        <v>3958.9</v>
      </c>
      <c r="M7" s="24">
        <f>M8+M13</f>
        <v>4460</v>
      </c>
      <c r="N7" s="24">
        <f>N8+N13</f>
        <v>501.09999999999991</v>
      </c>
    </row>
    <row r="8" spans="1:14" ht="55.5" customHeight="1" x14ac:dyDescent="0.2">
      <c r="A8" s="26" t="s">
        <v>108</v>
      </c>
      <c r="B8" s="5">
        <v>899</v>
      </c>
      <c r="C8" s="27" t="s">
        <v>91</v>
      </c>
      <c r="D8" s="27" t="s">
        <v>107</v>
      </c>
      <c r="E8" s="28"/>
      <c r="F8" s="97"/>
      <c r="G8" s="99"/>
      <c r="H8" s="98"/>
      <c r="I8" s="98"/>
      <c r="J8" s="98"/>
      <c r="K8" s="100"/>
      <c r="L8" s="36">
        <f>L9+L11</f>
        <v>976.40000000000009</v>
      </c>
      <c r="M8" s="36">
        <f>M9+M11</f>
        <v>976.40000000000009</v>
      </c>
      <c r="N8" s="36">
        <f>N9+N11</f>
        <v>0</v>
      </c>
    </row>
    <row r="9" spans="1:14" ht="66" customHeight="1" x14ac:dyDescent="0.2">
      <c r="A9" s="39" t="s">
        <v>59</v>
      </c>
      <c r="B9" s="9">
        <v>899</v>
      </c>
      <c r="C9" s="33" t="s">
        <v>91</v>
      </c>
      <c r="D9" s="33" t="s">
        <v>107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972.2</v>
      </c>
      <c r="M9" s="36">
        <f>M10</f>
        <v>972.2</v>
      </c>
      <c r="N9" s="36">
        <f>N10</f>
        <v>0</v>
      </c>
    </row>
    <row r="10" spans="1:14" ht="31.5" customHeight="1" x14ac:dyDescent="0.2">
      <c r="A10" s="39" t="s">
        <v>69</v>
      </c>
      <c r="B10" s="9">
        <v>899</v>
      </c>
      <c r="C10" s="33" t="s">
        <v>91</v>
      </c>
      <c r="D10" s="33" t="s">
        <v>107</v>
      </c>
      <c r="E10" s="33" t="s">
        <v>68</v>
      </c>
      <c r="F10" s="97"/>
      <c r="G10" s="99"/>
      <c r="H10" s="98"/>
      <c r="I10" s="98"/>
      <c r="J10" s="98"/>
      <c r="K10" s="100"/>
      <c r="L10" s="36">
        <v>972.2</v>
      </c>
      <c r="M10" s="36">
        <f>L10+N10</f>
        <v>972.2</v>
      </c>
      <c r="N10" s="36">
        <v>0</v>
      </c>
    </row>
    <row r="11" spans="1:14" ht="32.25" customHeight="1" x14ac:dyDescent="0.2">
      <c r="A11" s="39" t="s">
        <v>92</v>
      </c>
      <c r="B11" s="9">
        <v>899</v>
      </c>
      <c r="C11" s="33" t="s">
        <v>91</v>
      </c>
      <c r="D11" s="33" t="s">
        <v>107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4.2</v>
      </c>
      <c r="M11" s="36">
        <f>M12</f>
        <v>4.2</v>
      </c>
      <c r="N11" s="36">
        <f>N12</f>
        <v>0</v>
      </c>
    </row>
    <row r="12" spans="1:14" ht="32.25" customHeight="1" x14ac:dyDescent="0.2">
      <c r="A12" s="39" t="s">
        <v>71</v>
      </c>
      <c r="B12" s="9">
        <v>899</v>
      </c>
      <c r="C12" s="33" t="s">
        <v>91</v>
      </c>
      <c r="D12" s="33" t="s">
        <v>107</v>
      </c>
      <c r="E12" s="33" t="s">
        <v>70</v>
      </c>
      <c r="F12" s="97"/>
      <c r="G12" s="99"/>
      <c r="H12" s="98"/>
      <c r="I12" s="98"/>
      <c r="J12" s="98"/>
      <c r="K12" s="100"/>
      <c r="L12" s="36">
        <v>4.2</v>
      </c>
      <c r="M12" s="36">
        <f>L12+N12</f>
        <v>4.2</v>
      </c>
      <c r="N12" s="36">
        <v>0</v>
      </c>
    </row>
    <row r="13" spans="1:14" ht="35.25" customHeight="1" x14ac:dyDescent="0.2">
      <c r="A13" s="39" t="s">
        <v>164</v>
      </c>
      <c r="B13" s="9">
        <v>899</v>
      </c>
      <c r="C13" s="33" t="s">
        <v>91</v>
      </c>
      <c r="D13" s="33" t="s">
        <v>165</v>
      </c>
      <c r="E13" s="33"/>
      <c r="F13" s="97"/>
      <c r="G13" s="99"/>
      <c r="H13" s="98"/>
      <c r="I13" s="98"/>
      <c r="J13" s="98"/>
      <c r="K13" s="100"/>
      <c r="L13" s="36">
        <f>L14</f>
        <v>2982.5</v>
      </c>
      <c r="M13" s="36">
        <f>M14+M16</f>
        <v>3483.6</v>
      </c>
      <c r="N13" s="36">
        <f>N14+N16</f>
        <v>501.09999999999991</v>
      </c>
    </row>
    <row r="14" spans="1:14" ht="32.25" customHeight="1" x14ac:dyDescent="0.2">
      <c r="A14" s="39" t="s">
        <v>92</v>
      </c>
      <c r="B14" s="9">
        <v>899</v>
      </c>
      <c r="C14" s="33" t="s">
        <v>91</v>
      </c>
      <c r="D14" s="33" t="s">
        <v>165</v>
      </c>
      <c r="E14" s="33" t="s">
        <v>60</v>
      </c>
      <c r="F14" s="97"/>
      <c r="G14" s="99"/>
      <c r="H14" s="98"/>
      <c r="I14" s="98"/>
      <c r="J14" s="98"/>
      <c r="K14" s="100"/>
      <c r="L14" s="36">
        <f>L15</f>
        <v>2982.5</v>
      </c>
      <c r="M14" s="36">
        <f>M15</f>
        <v>0</v>
      </c>
      <c r="N14" s="36">
        <f>N15</f>
        <v>-2982.5</v>
      </c>
    </row>
    <row r="15" spans="1:14" ht="32.25" customHeight="1" x14ac:dyDescent="0.2">
      <c r="A15" s="39" t="s">
        <v>71</v>
      </c>
      <c r="B15" s="9">
        <v>899</v>
      </c>
      <c r="C15" s="33" t="s">
        <v>91</v>
      </c>
      <c r="D15" s="33" t="s">
        <v>165</v>
      </c>
      <c r="E15" s="33" t="s">
        <v>70</v>
      </c>
      <c r="F15" s="97"/>
      <c r="G15" s="99"/>
      <c r="H15" s="98"/>
      <c r="I15" s="98"/>
      <c r="J15" s="98"/>
      <c r="K15" s="100"/>
      <c r="L15" s="36">
        <v>2982.5</v>
      </c>
      <c r="M15" s="36">
        <f>L15+N15</f>
        <v>0</v>
      </c>
      <c r="N15" s="36">
        <v>-2982.5</v>
      </c>
    </row>
    <row r="16" spans="1:14" ht="22.9" customHeight="1" x14ac:dyDescent="0.2">
      <c r="A16" s="39" t="s">
        <v>62</v>
      </c>
      <c r="B16" s="9">
        <v>899</v>
      </c>
      <c r="C16" s="33" t="s">
        <v>91</v>
      </c>
      <c r="D16" s="33" t="s">
        <v>165</v>
      </c>
      <c r="E16" s="33" t="s">
        <v>61</v>
      </c>
      <c r="F16" s="97"/>
      <c r="G16" s="99"/>
      <c r="H16" s="98"/>
      <c r="I16" s="98"/>
      <c r="J16" s="98"/>
      <c r="K16" s="100"/>
      <c r="L16" s="36">
        <v>0</v>
      </c>
      <c r="M16" s="36">
        <f>L16+N16</f>
        <v>3483.6</v>
      </c>
      <c r="N16" s="36">
        <f>N17</f>
        <v>3483.6</v>
      </c>
    </row>
    <row r="17" spans="1:20" ht="19.149999999999999" customHeight="1" x14ac:dyDescent="0.2">
      <c r="A17" s="39" t="s">
        <v>177</v>
      </c>
      <c r="B17" s="9">
        <v>899</v>
      </c>
      <c r="C17" s="33" t="s">
        <v>91</v>
      </c>
      <c r="D17" s="33" t="s">
        <v>165</v>
      </c>
      <c r="E17" s="33" t="s">
        <v>176</v>
      </c>
      <c r="F17" s="97"/>
      <c r="G17" s="99"/>
      <c r="H17" s="98"/>
      <c r="I17" s="98"/>
      <c r="J17" s="98"/>
      <c r="K17" s="100"/>
      <c r="L17" s="36">
        <v>0</v>
      </c>
      <c r="M17" s="36">
        <f>L17+N17</f>
        <v>3483.6</v>
      </c>
      <c r="N17" s="36">
        <v>3483.6</v>
      </c>
    </row>
    <row r="18" spans="1:20" s="16" customFormat="1" ht="41.45" customHeight="1" x14ac:dyDescent="0.25">
      <c r="A18" s="11" t="s">
        <v>6</v>
      </c>
      <c r="B18" s="10">
        <v>916</v>
      </c>
      <c r="C18" s="12"/>
      <c r="D18" s="12"/>
      <c r="E18" s="12"/>
      <c r="F18" s="12" t="s">
        <v>46</v>
      </c>
      <c r="G18" s="13"/>
      <c r="H18" s="13"/>
      <c r="I18" s="13"/>
      <c r="J18" s="13"/>
      <c r="K18" s="14"/>
      <c r="L18" s="15">
        <f>L20+L24</f>
        <v>12214.800000000001</v>
      </c>
      <c r="M18" s="15">
        <f>M20+M24</f>
        <v>12214.800000000001</v>
      </c>
      <c r="N18" s="15">
        <f>N20+N24</f>
        <v>0</v>
      </c>
    </row>
    <row r="19" spans="1:20" s="16" customFormat="1" ht="38.25" customHeight="1" x14ac:dyDescent="0.25">
      <c r="A19" s="18" t="s">
        <v>66</v>
      </c>
      <c r="B19" s="10">
        <v>916</v>
      </c>
      <c r="C19" s="19" t="s">
        <v>67</v>
      </c>
      <c r="D19" s="12"/>
      <c r="E19" s="12"/>
      <c r="F19" s="12"/>
      <c r="G19" s="13"/>
      <c r="H19" s="13"/>
      <c r="I19" s="13"/>
      <c r="J19" s="13"/>
      <c r="K19" s="14"/>
      <c r="L19" s="15">
        <f>L20+L24</f>
        <v>12214.800000000001</v>
      </c>
      <c r="M19" s="15">
        <f>M20+M24</f>
        <v>12214.800000000001</v>
      </c>
      <c r="N19" s="15">
        <f>N20+N24</f>
        <v>0</v>
      </c>
    </row>
    <row r="20" spans="1:20" s="25" customFormat="1" ht="57" customHeight="1" x14ac:dyDescent="0.25">
      <c r="A20" s="18" t="s">
        <v>42</v>
      </c>
      <c r="B20" s="17">
        <v>916</v>
      </c>
      <c r="C20" s="19" t="s">
        <v>7</v>
      </c>
      <c r="D20" s="20"/>
      <c r="E20" s="21"/>
      <c r="F20" s="22">
        <v>909.4</v>
      </c>
      <c r="G20" s="15"/>
      <c r="H20" s="15"/>
      <c r="I20" s="15"/>
      <c r="J20" s="15"/>
      <c r="K20" s="23"/>
      <c r="L20" s="24">
        <f>L21</f>
        <v>1275.7</v>
      </c>
      <c r="M20" s="24">
        <f>M21</f>
        <v>1275.7</v>
      </c>
      <c r="N20" s="24">
        <f>N21</f>
        <v>0</v>
      </c>
      <c r="O20" s="16"/>
      <c r="P20" s="16"/>
      <c r="Q20" s="16"/>
      <c r="R20" s="16"/>
      <c r="S20" s="16"/>
      <c r="T20" s="16"/>
    </row>
    <row r="21" spans="1:20" ht="24.75" customHeight="1" x14ac:dyDescent="0.25">
      <c r="A21" s="26" t="s">
        <v>8</v>
      </c>
      <c r="B21" s="5">
        <v>916</v>
      </c>
      <c r="C21" s="27" t="s">
        <v>7</v>
      </c>
      <c r="D21" s="27" t="s">
        <v>95</v>
      </c>
      <c r="E21" s="28"/>
      <c r="F21" s="29">
        <v>909.4</v>
      </c>
      <c r="G21" s="30"/>
      <c r="H21" s="30"/>
      <c r="I21" s="30"/>
      <c r="J21" s="30"/>
      <c r="K21" s="31"/>
      <c r="L21" s="32">
        <f>L23</f>
        <v>1275.7</v>
      </c>
      <c r="M21" s="32">
        <f>M23</f>
        <v>1275.7</v>
      </c>
      <c r="N21" s="32">
        <f>N23</f>
        <v>0</v>
      </c>
      <c r="O21" s="16"/>
      <c r="P21" s="16"/>
      <c r="Q21" s="16"/>
      <c r="R21" s="16"/>
      <c r="S21" s="16"/>
      <c r="T21" s="16"/>
    </row>
    <row r="22" spans="1:20" ht="63" customHeight="1" x14ac:dyDescent="0.25">
      <c r="A22" s="39" t="s">
        <v>59</v>
      </c>
      <c r="B22" s="9">
        <v>916</v>
      </c>
      <c r="C22" s="33" t="s">
        <v>7</v>
      </c>
      <c r="D22" s="33" t="s">
        <v>95</v>
      </c>
      <c r="E22" s="33" t="s">
        <v>58</v>
      </c>
      <c r="F22" s="33" t="s">
        <v>47</v>
      </c>
      <c r="G22" s="34"/>
      <c r="H22" s="34"/>
      <c r="I22" s="34"/>
      <c r="J22" s="34"/>
      <c r="K22" s="35"/>
      <c r="L22" s="36">
        <f>L23</f>
        <v>1275.7</v>
      </c>
      <c r="M22" s="36">
        <f>M23</f>
        <v>1275.7</v>
      </c>
      <c r="N22" s="36">
        <f>N23</f>
        <v>0</v>
      </c>
      <c r="O22" s="16"/>
      <c r="P22" s="16"/>
      <c r="Q22" s="16"/>
      <c r="R22" s="16"/>
      <c r="S22" s="16"/>
      <c r="T22" s="16"/>
    </row>
    <row r="23" spans="1:20" ht="31.5" x14ac:dyDescent="0.25">
      <c r="A23" s="39" t="s">
        <v>69</v>
      </c>
      <c r="B23" s="9">
        <v>916</v>
      </c>
      <c r="C23" s="33" t="s">
        <v>7</v>
      </c>
      <c r="D23" s="33" t="s">
        <v>95</v>
      </c>
      <c r="E23" s="33" t="s">
        <v>68</v>
      </c>
      <c r="F23" s="33" t="s">
        <v>47</v>
      </c>
      <c r="G23" s="34"/>
      <c r="H23" s="34"/>
      <c r="I23" s="34"/>
      <c r="J23" s="34"/>
      <c r="K23" s="35"/>
      <c r="L23" s="36">
        <v>1275.7</v>
      </c>
      <c r="M23" s="36">
        <f>L23+N23</f>
        <v>1275.7</v>
      </c>
      <c r="N23" s="36">
        <v>0</v>
      </c>
      <c r="O23" s="16"/>
      <c r="P23" s="16"/>
      <c r="Q23" s="16"/>
      <c r="R23" s="16"/>
      <c r="S23" s="16"/>
      <c r="T23" s="16"/>
    </row>
    <row r="24" spans="1:20" s="25" customFormat="1" ht="57" customHeight="1" x14ac:dyDescent="0.25">
      <c r="A24" s="18" t="s">
        <v>43</v>
      </c>
      <c r="B24" s="17">
        <v>916</v>
      </c>
      <c r="C24" s="19" t="s">
        <v>9</v>
      </c>
      <c r="D24" s="12"/>
      <c r="E24" s="20"/>
      <c r="F24" s="81">
        <v>6729.5</v>
      </c>
      <c r="G24" s="15"/>
      <c r="H24" s="15"/>
      <c r="I24" s="15"/>
      <c r="J24" s="15"/>
      <c r="K24" s="23"/>
      <c r="L24" s="24">
        <f>L26+L29+L32+L40</f>
        <v>10939.1</v>
      </c>
      <c r="M24" s="24">
        <f>M26+M29+M32+M40</f>
        <v>10939.1</v>
      </c>
      <c r="N24" s="24">
        <f>N26+N29+N32+N40</f>
        <v>0</v>
      </c>
      <c r="O24" s="16"/>
      <c r="P24" s="16"/>
      <c r="Q24" s="16"/>
      <c r="R24" s="16"/>
      <c r="S24" s="16"/>
      <c r="T24" s="16"/>
    </row>
    <row r="25" spans="1:20" s="25" customFormat="1" ht="48.6" customHeight="1" x14ac:dyDescent="0.25">
      <c r="A25" s="26" t="s">
        <v>104</v>
      </c>
      <c r="B25" s="5">
        <v>916</v>
      </c>
      <c r="C25" s="27" t="s">
        <v>9</v>
      </c>
      <c r="D25" s="27" t="s">
        <v>103</v>
      </c>
      <c r="E25" s="33"/>
      <c r="F25" s="37"/>
      <c r="G25" s="30"/>
      <c r="H25" s="30"/>
      <c r="I25" s="30"/>
      <c r="J25" s="30"/>
      <c r="K25" s="31"/>
      <c r="L25" s="32">
        <f>L26+L29+L32</f>
        <v>10855.1</v>
      </c>
      <c r="M25" s="32">
        <f>M26+M29+M32</f>
        <v>10855.1</v>
      </c>
      <c r="N25" s="32">
        <f>N26+N29+N32</f>
        <v>0</v>
      </c>
      <c r="O25" s="16"/>
      <c r="P25" s="16"/>
      <c r="Q25" s="16"/>
      <c r="R25" s="16"/>
      <c r="S25" s="16"/>
      <c r="T25" s="16"/>
    </row>
    <row r="26" spans="1:20" ht="62.25" customHeight="1" x14ac:dyDescent="0.25">
      <c r="A26" s="26" t="s">
        <v>48</v>
      </c>
      <c r="B26" s="5">
        <v>916</v>
      </c>
      <c r="C26" s="27" t="s">
        <v>9</v>
      </c>
      <c r="D26" s="27" t="s">
        <v>96</v>
      </c>
      <c r="E26" s="33"/>
      <c r="F26" s="37">
        <v>390.3</v>
      </c>
      <c r="G26" s="30"/>
      <c r="H26" s="30"/>
      <c r="I26" s="30"/>
      <c r="J26" s="30"/>
      <c r="K26" s="31"/>
      <c r="L26" s="32">
        <f>L28</f>
        <v>1074.5</v>
      </c>
      <c r="M26" s="32">
        <f>M28</f>
        <v>1074.5</v>
      </c>
      <c r="N26" s="32">
        <f>N28</f>
        <v>0</v>
      </c>
      <c r="O26" s="16"/>
      <c r="P26" s="16"/>
      <c r="Q26" s="16"/>
      <c r="R26" s="16"/>
      <c r="S26" s="16"/>
      <c r="T26" s="16"/>
    </row>
    <row r="27" spans="1:20" ht="63" customHeight="1" x14ac:dyDescent="0.25">
      <c r="A27" s="39" t="s">
        <v>59</v>
      </c>
      <c r="B27" s="9">
        <v>916</v>
      </c>
      <c r="C27" s="33" t="s">
        <v>9</v>
      </c>
      <c r="D27" s="33" t="s">
        <v>96</v>
      </c>
      <c r="E27" s="33" t="s">
        <v>58</v>
      </c>
      <c r="F27" s="37">
        <v>390.3</v>
      </c>
      <c r="G27" s="30"/>
      <c r="H27" s="30"/>
      <c r="I27" s="30"/>
      <c r="J27" s="30"/>
      <c r="K27" s="31"/>
      <c r="L27" s="36">
        <f>L28</f>
        <v>1074.5</v>
      </c>
      <c r="M27" s="36">
        <f>M28</f>
        <v>1074.5</v>
      </c>
      <c r="N27" s="36">
        <f>N28</f>
        <v>0</v>
      </c>
      <c r="O27" s="16"/>
      <c r="P27" s="16"/>
      <c r="Q27" s="16"/>
      <c r="R27" s="16"/>
      <c r="S27" s="16"/>
      <c r="T27" s="16"/>
    </row>
    <row r="28" spans="1:20" ht="31.5" x14ac:dyDescent="0.25">
      <c r="A28" s="39" t="s">
        <v>69</v>
      </c>
      <c r="B28" s="9">
        <v>916</v>
      </c>
      <c r="C28" s="33" t="s">
        <v>9</v>
      </c>
      <c r="D28" s="33" t="s">
        <v>96</v>
      </c>
      <c r="E28" s="33" t="s">
        <v>68</v>
      </c>
      <c r="F28" s="37">
        <v>390.3</v>
      </c>
      <c r="G28" s="30"/>
      <c r="H28" s="30"/>
      <c r="I28" s="30"/>
      <c r="J28" s="30"/>
      <c r="K28" s="31"/>
      <c r="L28" s="36">
        <v>1074.5</v>
      </c>
      <c r="M28" s="36">
        <f>L28+N28</f>
        <v>1074.5</v>
      </c>
      <c r="N28" s="36">
        <v>0</v>
      </c>
      <c r="O28" s="16"/>
      <c r="P28" s="16"/>
      <c r="Q28" s="16"/>
      <c r="R28" s="16"/>
      <c r="S28" s="16"/>
      <c r="T28" s="16"/>
    </row>
    <row r="29" spans="1:20" ht="90" customHeight="1" x14ac:dyDescent="0.25">
      <c r="A29" s="26" t="s">
        <v>93</v>
      </c>
      <c r="B29" s="5">
        <v>916</v>
      </c>
      <c r="C29" s="27" t="s">
        <v>9</v>
      </c>
      <c r="D29" s="27" t="s">
        <v>97</v>
      </c>
      <c r="E29" s="38"/>
      <c r="F29" s="29">
        <v>97</v>
      </c>
      <c r="G29" s="30"/>
      <c r="H29" s="30"/>
      <c r="I29" s="30"/>
      <c r="J29" s="30"/>
      <c r="K29" s="31"/>
      <c r="L29" s="32">
        <f>L31</f>
        <v>97.6</v>
      </c>
      <c r="M29" s="32">
        <f>M31</f>
        <v>97.6</v>
      </c>
      <c r="N29" s="32">
        <f>N31</f>
        <v>0</v>
      </c>
      <c r="O29" s="16"/>
      <c r="P29" s="16"/>
      <c r="Q29" s="16"/>
      <c r="R29" s="16"/>
      <c r="S29" s="16"/>
      <c r="T29" s="16"/>
    </row>
    <row r="30" spans="1:20" ht="72.599999999999994" customHeight="1" x14ac:dyDescent="0.25">
      <c r="A30" s="39" t="s">
        <v>59</v>
      </c>
      <c r="B30" s="9">
        <v>916</v>
      </c>
      <c r="C30" s="33" t="s">
        <v>9</v>
      </c>
      <c r="D30" s="33" t="s">
        <v>97</v>
      </c>
      <c r="E30" s="33" t="s">
        <v>58</v>
      </c>
      <c r="F30" s="33" t="s">
        <v>49</v>
      </c>
      <c r="G30" s="40"/>
      <c r="H30" s="34"/>
      <c r="I30" s="34"/>
      <c r="J30" s="34"/>
      <c r="K30" s="35"/>
      <c r="L30" s="36">
        <f>L31</f>
        <v>97.6</v>
      </c>
      <c r="M30" s="36">
        <f>M31</f>
        <v>97.6</v>
      </c>
      <c r="N30" s="36">
        <f>N31</f>
        <v>0</v>
      </c>
      <c r="O30" s="16"/>
      <c r="P30" s="16"/>
      <c r="Q30" s="16"/>
      <c r="R30" s="16"/>
      <c r="S30" s="16"/>
      <c r="T30" s="16"/>
    </row>
    <row r="31" spans="1:20" ht="31.5" x14ac:dyDescent="0.25">
      <c r="A31" s="39" t="s">
        <v>69</v>
      </c>
      <c r="B31" s="9">
        <v>916</v>
      </c>
      <c r="C31" s="33" t="s">
        <v>9</v>
      </c>
      <c r="D31" s="33" t="s">
        <v>97</v>
      </c>
      <c r="E31" s="33" t="s">
        <v>68</v>
      </c>
      <c r="F31" s="33" t="s">
        <v>49</v>
      </c>
      <c r="G31" s="40"/>
      <c r="H31" s="34"/>
      <c r="I31" s="34"/>
      <c r="J31" s="34"/>
      <c r="K31" s="35"/>
      <c r="L31" s="89">
        <v>97.6</v>
      </c>
      <c r="M31" s="89">
        <f>L31+N31</f>
        <v>97.6</v>
      </c>
      <c r="N31" s="89">
        <v>0</v>
      </c>
      <c r="O31" s="16"/>
      <c r="P31" s="16"/>
      <c r="Q31" s="16"/>
      <c r="R31" s="16"/>
      <c r="S31" s="16"/>
      <c r="T31" s="16"/>
    </row>
    <row r="32" spans="1:20" ht="40.5" customHeight="1" x14ac:dyDescent="0.25">
      <c r="A32" s="26" t="s">
        <v>142</v>
      </c>
      <c r="B32" s="5">
        <v>916</v>
      </c>
      <c r="C32" s="27" t="s">
        <v>9</v>
      </c>
      <c r="D32" s="27" t="s">
        <v>98</v>
      </c>
      <c r="E32" s="38"/>
      <c r="F32" s="38" t="s">
        <v>50</v>
      </c>
      <c r="G32" s="30"/>
      <c r="H32" s="34"/>
      <c r="I32" s="36"/>
      <c r="J32" s="36"/>
      <c r="K32" s="41"/>
      <c r="L32" s="32">
        <f>L33+L36+L37</f>
        <v>9683</v>
      </c>
      <c r="M32" s="32">
        <f>M33+M36+M37</f>
        <v>9683</v>
      </c>
      <c r="N32" s="32">
        <f>N33+N36+N37</f>
        <v>0</v>
      </c>
      <c r="O32" s="16"/>
      <c r="P32" s="16"/>
      <c r="Q32" s="16"/>
      <c r="R32" s="16"/>
      <c r="S32" s="16"/>
      <c r="T32" s="16"/>
    </row>
    <row r="33" spans="1:20" ht="63" customHeight="1" x14ac:dyDescent="0.25">
      <c r="A33" s="39" t="s">
        <v>59</v>
      </c>
      <c r="B33" s="9">
        <v>916</v>
      </c>
      <c r="C33" s="33" t="s">
        <v>9</v>
      </c>
      <c r="D33" s="33" t="s">
        <v>98</v>
      </c>
      <c r="E33" s="33" t="s">
        <v>58</v>
      </c>
      <c r="F33" s="38"/>
      <c r="G33" s="30"/>
      <c r="H33" s="34"/>
      <c r="I33" s="36"/>
      <c r="J33" s="36"/>
      <c r="K33" s="41"/>
      <c r="L33" s="32">
        <f>L34</f>
        <v>5930.3</v>
      </c>
      <c r="M33" s="32">
        <f>M34</f>
        <v>5930.3</v>
      </c>
      <c r="N33" s="32">
        <f>N34</f>
        <v>0</v>
      </c>
      <c r="O33" s="16"/>
      <c r="P33" s="16"/>
      <c r="Q33" s="16"/>
      <c r="R33" s="16"/>
      <c r="S33" s="16"/>
      <c r="T33" s="16"/>
    </row>
    <row r="34" spans="1:20" ht="32.25" customHeight="1" x14ac:dyDescent="0.25">
      <c r="A34" s="39" t="s">
        <v>69</v>
      </c>
      <c r="B34" s="9">
        <v>916</v>
      </c>
      <c r="C34" s="33" t="s">
        <v>9</v>
      </c>
      <c r="D34" s="33" t="s">
        <v>98</v>
      </c>
      <c r="E34" s="33" t="s">
        <v>68</v>
      </c>
      <c r="F34" s="38"/>
      <c r="G34" s="30"/>
      <c r="H34" s="34"/>
      <c r="I34" s="36"/>
      <c r="J34" s="36"/>
      <c r="K34" s="41"/>
      <c r="L34" s="36">
        <v>5930.3</v>
      </c>
      <c r="M34" s="36">
        <f>L34+N34</f>
        <v>5930.3</v>
      </c>
      <c r="N34" s="36">
        <v>0</v>
      </c>
      <c r="O34" s="16"/>
      <c r="P34" s="16"/>
      <c r="Q34" s="16"/>
      <c r="R34" s="16"/>
      <c r="S34" s="16"/>
      <c r="T34" s="16"/>
    </row>
    <row r="35" spans="1:20" ht="32.25" customHeight="1" x14ac:dyDescent="0.25">
      <c r="A35" s="39" t="s">
        <v>92</v>
      </c>
      <c r="B35" s="9">
        <v>916</v>
      </c>
      <c r="C35" s="33" t="s">
        <v>9</v>
      </c>
      <c r="D35" s="33" t="s">
        <v>98</v>
      </c>
      <c r="E35" s="33" t="s">
        <v>60</v>
      </c>
      <c r="F35" s="38"/>
      <c r="G35" s="30"/>
      <c r="H35" s="34"/>
      <c r="I35" s="36"/>
      <c r="J35" s="36"/>
      <c r="K35" s="41"/>
      <c r="L35" s="32">
        <f>L36</f>
        <v>1962.7</v>
      </c>
      <c r="M35" s="32">
        <f>M36</f>
        <v>1962.7</v>
      </c>
      <c r="N35" s="32">
        <f>N36</f>
        <v>0</v>
      </c>
      <c r="O35" s="16"/>
      <c r="P35" s="16"/>
      <c r="Q35" s="16"/>
      <c r="R35" s="16"/>
      <c r="S35" s="16"/>
      <c r="T35" s="16"/>
    </row>
    <row r="36" spans="1:20" ht="31.5" customHeight="1" x14ac:dyDescent="0.25">
      <c r="A36" s="39" t="s">
        <v>71</v>
      </c>
      <c r="B36" s="9">
        <v>916</v>
      </c>
      <c r="C36" s="33" t="s">
        <v>9</v>
      </c>
      <c r="D36" s="33" t="s">
        <v>98</v>
      </c>
      <c r="E36" s="33" t="s">
        <v>70</v>
      </c>
      <c r="F36" s="38"/>
      <c r="G36" s="30"/>
      <c r="H36" s="34"/>
      <c r="I36" s="36"/>
      <c r="J36" s="36"/>
      <c r="K36" s="41"/>
      <c r="L36" s="32">
        <v>1962.7</v>
      </c>
      <c r="M36" s="32">
        <f>L36+N36</f>
        <v>1962.7</v>
      </c>
      <c r="N36" s="32">
        <v>0</v>
      </c>
      <c r="O36" s="16"/>
      <c r="P36" s="16"/>
      <c r="Q36" s="16"/>
      <c r="R36" s="16"/>
      <c r="S36" s="16"/>
      <c r="T36" s="16"/>
    </row>
    <row r="37" spans="1:20" ht="18.75" customHeight="1" x14ac:dyDescent="0.25">
      <c r="A37" s="39" t="s">
        <v>62</v>
      </c>
      <c r="B37" s="9">
        <v>916</v>
      </c>
      <c r="C37" s="33" t="s">
        <v>9</v>
      </c>
      <c r="D37" s="33" t="s">
        <v>98</v>
      </c>
      <c r="E37" s="33" t="s">
        <v>61</v>
      </c>
      <c r="F37" s="38"/>
      <c r="G37" s="30"/>
      <c r="H37" s="34"/>
      <c r="I37" s="36"/>
      <c r="J37" s="36"/>
      <c r="K37" s="41"/>
      <c r="L37" s="36">
        <f>L39+L38</f>
        <v>1790</v>
      </c>
      <c r="M37" s="36">
        <f>M39+M38</f>
        <v>1790</v>
      </c>
      <c r="N37" s="36">
        <f>N39+N38</f>
        <v>0</v>
      </c>
      <c r="O37" s="16"/>
      <c r="P37" s="16"/>
      <c r="Q37" s="16"/>
      <c r="R37" s="16"/>
      <c r="S37" s="16"/>
      <c r="T37" s="16"/>
    </row>
    <row r="38" spans="1:20" ht="18.75" customHeight="1" x14ac:dyDescent="0.25">
      <c r="A38" s="39" t="s">
        <v>169</v>
      </c>
      <c r="B38" s="9">
        <v>916</v>
      </c>
      <c r="C38" s="33" t="s">
        <v>9</v>
      </c>
      <c r="D38" s="33" t="s">
        <v>98</v>
      </c>
      <c r="E38" s="33" t="s">
        <v>170</v>
      </c>
      <c r="F38" s="39"/>
      <c r="G38" s="39"/>
      <c r="H38" s="39"/>
      <c r="I38" s="39"/>
      <c r="J38" s="39"/>
      <c r="K38" s="39"/>
      <c r="L38" s="36" t="s">
        <v>171</v>
      </c>
      <c r="M38" s="36">
        <f>L38+N38</f>
        <v>1744.7</v>
      </c>
      <c r="N38" s="36">
        <v>0</v>
      </c>
      <c r="O38" s="16"/>
      <c r="P38" s="16"/>
      <c r="Q38" s="16"/>
      <c r="R38" s="16"/>
      <c r="S38" s="16"/>
      <c r="T38" s="16"/>
    </row>
    <row r="39" spans="1:20" ht="18" customHeight="1" x14ac:dyDescent="0.25">
      <c r="A39" s="39" t="s">
        <v>73</v>
      </c>
      <c r="B39" s="9">
        <v>916</v>
      </c>
      <c r="C39" s="33" t="s">
        <v>9</v>
      </c>
      <c r="D39" s="33" t="s">
        <v>98</v>
      </c>
      <c r="E39" s="33" t="s">
        <v>72</v>
      </c>
      <c r="F39" s="38"/>
      <c r="G39" s="30"/>
      <c r="H39" s="34"/>
      <c r="I39" s="36"/>
      <c r="J39" s="36"/>
      <c r="K39" s="41"/>
      <c r="L39" s="36">
        <v>45.3</v>
      </c>
      <c r="M39" s="36">
        <f>L39+N39</f>
        <v>45.3</v>
      </c>
      <c r="N39" s="36">
        <v>0</v>
      </c>
      <c r="O39" s="16"/>
      <c r="P39" s="16"/>
      <c r="Q39" s="16"/>
      <c r="R39" s="16"/>
      <c r="S39" s="16"/>
      <c r="T39" s="16"/>
    </row>
    <row r="40" spans="1:20" ht="60" customHeight="1" x14ac:dyDescent="0.25">
      <c r="A40" s="42" t="s">
        <v>78</v>
      </c>
      <c r="B40" s="5">
        <v>916</v>
      </c>
      <c r="C40" s="27" t="s">
        <v>9</v>
      </c>
      <c r="D40" s="27" t="s">
        <v>109</v>
      </c>
      <c r="E40" s="42"/>
      <c r="F40" s="5" t="s">
        <v>51</v>
      </c>
      <c r="G40" s="42"/>
      <c r="H40" s="5"/>
      <c r="I40" s="42"/>
      <c r="J40" s="5"/>
      <c r="K40" s="42"/>
      <c r="L40" s="32">
        <f>L42</f>
        <v>84</v>
      </c>
      <c r="M40" s="32">
        <f>M42</f>
        <v>84</v>
      </c>
      <c r="N40" s="32">
        <f>N42</f>
        <v>0</v>
      </c>
      <c r="O40" s="16"/>
      <c r="P40" s="16"/>
      <c r="Q40" s="16"/>
      <c r="R40" s="16"/>
      <c r="S40" s="16"/>
      <c r="T40" s="16"/>
    </row>
    <row r="41" spans="1:20" ht="18" customHeight="1" x14ac:dyDescent="0.25">
      <c r="A41" s="39" t="s">
        <v>62</v>
      </c>
      <c r="B41" s="9">
        <v>916</v>
      </c>
      <c r="C41" s="33" t="s">
        <v>9</v>
      </c>
      <c r="D41" s="33" t="s">
        <v>109</v>
      </c>
      <c r="E41" s="33" t="s">
        <v>61</v>
      </c>
      <c r="F41" s="33" t="s">
        <v>51</v>
      </c>
      <c r="G41" s="34"/>
      <c r="H41" s="34"/>
      <c r="I41" s="36"/>
      <c r="J41" s="36"/>
      <c r="K41" s="41"/>
      <c r="L41" s="36">
        <f>L42</f>
        <v>84</v>
      </c>
      <c r="M41" s="36">
        <f>M42</f>
        <v>84</v>
      </c>
      <c r="N41" s="36">
        <f>N42</f>
        <v>0</v>
      </c>
      <c r="O41" s="16"/>
      <c r="P41" s="16"/>
      <c r="Q41" s="16"/>
      <c r="R41" s="16"/>
      <c r="S41" s="16"/>
      <c r="T41" s="16"/>
    </row>
    <row r="42" spans="1:20" ht="18" customHeight="1" x14ac:dyDescent="0.25">
      <c r="A42" s="39" t="s">
        <v>73</v>
      </c>
      <c r="B42" s="9">
        <v>916</v>
      </c>
      <c r="C42" s="33" t="s">
        <v>9</v>
      </c>
      <c r="D42" s="33" t="s">
        <v>109</v>
      </c>
      <c r="E42" s="33" t="s">
        <v>72</v>
      </c>
      <c r="F42" s="33" t="s">
        <v>51</v>
      </c>
      <c r="G42" s="34"/>
      <c r="H42" s="34"/>
      <c r="I42" s="36"/>
      <c r="J42" s="36"/>
      <c r="K42" s="41"/>
      <c r="L42" s="89">
        <v>84</v>
      </c>
      <c r="M42" s="89">
        <f>L42+N42</f>
        <v>84</v>
      </c>
      <c r="N42" s="89">
        <v>0</v>
      </c>
      <c r="O42" s="16"/>
      <c r="P42" s="16"/>
      <c r="Q42" s="16"/>
      <c r="R42" s="16"/>
      <c r="S42" s="16"/>
      <c r="T42" s="16"/>
    </row>
    <row r="43" spans="1:20" s="52" customFormat="1" ht="45" customHeight="1" x14ac:dyDescent="0.25">
      <c r="A43" s="47" t="s">
        <v>12</v>
      </c>
      <c r="B43" s="10">
        <v>949</v>
      </c>
      <c r="C43" s="19"/>
      <c r="D43" s="48"/>
      <c r="E43" s="19"/>
      <c r="F43" s="19"/>
      <c r="G43" s="49"/>
      <c r="H43" s="13"/>
      <c r="I43" s="50"/>
      <c r="J43" s="50"/>
      <c r="K43" s="51"/>
      <c r="L43" s="15">
        <f>L45+L66+L85+L99+L113+L131+L158+L163+L142+L90+L62</f>
        <v>88026.3</v>
      </c>
      <c r="M43" s="15">
        <f>M45+M66+M85+M99+M113+M131+M158+M163+M142+M90+M62</f>
        <v>87525.2</v>
      </c>
      <c r="N43" s="15">
        <f>N45+N66+N85+N99+N113+N131+N158+N163+N142+N90+N62</f>
        <v>-501.1</v>
      </c>
      <c r="O43" s="16"/>
      <c r="P43" s="16"/>
      <c r="Q43" s="16"/>
      <c r="R43" s="16"/>
      <c r="S43" s="16"/>
      <c r="T43" s="16"/>
    </row>
    <row r="44" spans="1:20" s="52" customFormat="1" ht="23.25" customHeight="1" x14ac:dyDescent="0.25">
      <c r="A44" s="87" t="s">
        <v>66</v>
      </c>
      <c r="B44" s="10">
        <v>949</v>
      </c>
      <c r="C44" s="19" t="s">
        <v>67</v>
      </c>
      <c r="D44" s="48"/>
      <c r="E44" s="19"/>
      <c r="F44" s="19"/>
      <c r="G44" s="49"/>
      <c r="H44" s="13"/>
      <c r="I44" s="50"/>
      <c r="J44" s="50"/>
      <c r="K44" s="51"/>
      <c r="L44" s="15">
        <f>L45+L66+L62</f>
        <v>17304.100000000002</v>
      </c>
      <c r="M44" s="15">
        <f>M45+M66+M62</f>
        <v>17342.5</v>
      </c>
      <c r="N44" s="15">
        <f>N45+N66+N62</f>
        <v>38.400000000000006</v>
      </c>
      <c r="O44" s="16"/>
      <c r="P44" s="16"/>
      <c r="Q44" s="16"/>
      <c r="R44" s="16"/>
      <c r="S44" s="16"/>
      <c r="T44" s="16"/>
    </row>
    <row r="45" spans="1:20" s="25" customFormat="1" ht="75" x14ac:dyDescent="0.25">
      <c r="A45" s="18" t="s">
        <v>41</v>
      </c>
      <c r="B45" s="17">
        <v>949</v>
      </c>
      <c r="C45" s="19" t="s">
        <v>13</v>
      </c>
      <c r="D45" s="19"/>
      <c r="E45" s="43"/>
      <c r="F45" s="53"/>
      <c r="G45" s="15"/>
      <c r="H45" s="15"/>
      <c r="I45" s="15"/>
      <c r="J45" s="15"/>
      <c r="K45" s="23"/>
      <c r="L45" s="24">
        <f>L47+L50+L57</f>
        <v>16745.7</v>
      </c>
      <c r="M45" s="24">
        <f>M47+M50+M57</f>
        <v>16745.7</v>
      </c>
      <c r="N45" s="24">
        <f>N47+N50+N57</f>
        <v>0</v>
      </c>
      <c r="O45" s="16"/>
      <c r="P45" s="16"/>
      <c r="Q45" s="16"/>
      <c r="R45" s="16"/>
      <c r="S45" s="16"/>
      <c r="T45" s="16"/>
    </row>
    <row r="46" spans="1:20" s="25" customFormat="1" ht="56.25" x14ac:dyDescent="0.25">
      <c r="A46" s="42" t="s">
        <v>106</v>
      </c>
      <c r="B46" s="5">
        <v>949</v>
      </c>
      <c r="C46" s="27" t="s">
        <v>13</v>
      </c>
      <c r="D46" s="27" t="s">
        <v>105</v>
      </c>
      <c r="E46" s="38"/>
      <c r="F46" s="38"/>
      <c r="G46" s="30"/>
      <c r="H46" s="30"/>
      <c r="I46" s="30"/>
      <c r="J46" s="30"/>
      <c r="K46" s="31"/>
      <c r="L46" s="32">
        <f>L47+L50</f>
        <v>14925.800000000001</v>
      </c>
      <c r="M46" s="32">
        <f>M47+M50</f>
        <v>14925.800000000001</v>
      </c>
      <c r="N46" s="32">
        <f>N47+N50</f>
        <v>0</v>
      </c>
      <c r="O46" s="16"/>
      <c r="P46" s="16"/>
      <c r="Q46" s="16"/>
      <c r="R46" s="16"/>
      <c r="S46" s="16"/>
      <c r="T46" s="16"/>
    </row>
    <row r="47" spans="1:20" ht="56.25" x14ac:dyDescent="0.25">
      <c r="A47" s="42" t="s">
        <v>14</v>
      </c>
      <c r="B47" s="5">
        <v>949</v>
      </c>
      <c r="C47" s="27" t="s">
        <v>13</v>
      </c>
      <c r="D47" s="27" t="s">
        <v>99</v>
      </c>
      <c r="E47" s="38"/>
      <c r="F47" s="38"/>
      <c r="G47" s="30"/>
      <c r="H47" s="30"/>
      <c r="I47" s="30"/>
      <c r="J47" s="30"/>
      <c r="K47" s="31">
        <v>769.8</v>
      </c>
      <c r="L47" s="32">
        <f>L49</f>
        <v>1275.7</v>
      </c>
      <c r="M47" s="32">
        <f>M49</f>
        <v>1275.7</v>
      </c>
      <c r="N47" s="32">
        <f>N49</f>
        <v>0</v>
      </c>
      <c r="O47" s="16"/>
      <c r="P47" s="16"/>
      <c r="Q47" s="16"/>
      <c r="R47" s="16"/>
      <c r="S47" s="16"/>
      <c r="T47" s="16"/>
    </row>
    <row r="48" spans="1:20" ht="63" x14ac:dyDescent="0.25">
      <c r="A48" s="39" t="s">
        <v>59</v>
      </c>
      <c r="B48" s="5">
        <v>949</v>
      </c>
      <c r="C48" s="33" t="s">
        <v>13</v>
      </c>
      <c r="D48" s="33" t="s">
        <v>99</v>
      </c>
      <c r="E48" s="33" t="s">
        <v>58</v>
      </c>
      <c r="F48" s="33"/>
      <c r="G48" s="40"/>
      <c r="H48" s="30"/>
      <c r="I48" s="30"/>
      <c r="J48" s="30"/>
      <c r="K48" s="31"/>
      <c r="L48" s="36">
        <f>L49</f>
        <v>1275.7</v>
      </c>
      <c r="M48" s="36">
        <f>M49</f>
        <v>1275.7</v>
      </c>
      <c r="N48" s="36">
        <f>N49</f>
        <v>0</v>
      </c>
      <c r="O48" s="16"/>
      <c r="P48" s="16"/>
      <c r="Q48" s="16"/>
      <c r="R48" s="16"/>
      <c r="S48" s="16"/>
      <c r="T48" s="16"/>
    </row>
    <row r="49" spans="1:20" ht="31.5" x14ac:dyDescent="0.25">
      <c r="A49" s="39" t="s">
        <v>69</v>
      </c>
      <c r="B49" s="5">
        <v>949</v>
      </c>
      <c r="C49" s="33" t="s">
        <v>13</v>
      </c>
      <c r="D49" s="33" t="s">
        <v>99</v>
      </c>
      <c r="E49" s="33" t="s">
        <v>68</v>
      </c>
      <c r="F49" s="33"/>
      <c r="G49" s="40"/>
      <c r="H49" s="30"/>
      <c r="I49" s="30"/>
      <c r="J49" s="30"/>
      <c r="K49" s="31"/>
      <c r="L49" s="36">
        <v>1275.7</v>
      </c>
      <c r="M49" s="36">
        <f>L49+N49</f>
        <v>1275.7</v>
      </c>
      <c r="N49" s="36">
        <v>0</v>
      </c>
      <c r="O49" s="16"/>
      <c r="P49" s="16"/>
      <c r="Q49" s="16"/>
      <c r="R49" s="16"/>
      <c r="S49" s="16"/>
      <c r="T49" s="16"/>
    </row>
    <row r="50" spans="1:20" ht="56.25" x14ac:dyDescent="0.25">
      <c r="A50" s="26" t="s">
        <v>15</v>
      </c>
      <c r="B50" s="5">
        <v>949</v>
      </c>
      <c r="C50" s="27" t="s">
        <v>13</v>
      </c>
      <c r="D50" s="27" t="s">
        <v>100</v>
      </c>
      <c r="E50" s="38"/>
      <c r="F50" s="29"/>
      <c r="G50" s="30"/>
      <c r="H50" s="30"/>
      <c r="I50" s="30"/>
      <c r="J50" s="30"/>
      <c r="K50" s="31">
        <v>6842.1</v>
      </c>
      <c r="L50" s="32">
        <f>L51+L54+L55</f>
        <v>13650.1</v>
      </c>
      <c r="M50" s="32">
        <f>M51+M54+M55</f>
        <v>13650.1</v>
      </c>
      <c r="N50" s="32">
        <f>N51+N54+N55</f>
        <v>0</v>
      </c>
      <c r="O50" s="16"/>
      <c r="P50" s="16"/>
      <c r="Q50" s="16"/>
      <c r="R50" s="16"/>
      <c r="S50" s="16"/>
      <c r="T50" s="16"/>
    </row>
    <row r="51" spans="1:20" ht="63" x14ac:dyDescent="0.25">
      <c r="A51" s="39" t="s">
        <v>59</v>
      </c>
      <c r="B51" s="5">
        <v>949</v>
      </c>
      <c r="C51" s="33" t="s">
        <v>13</v>
      </c>
      <c r="D51" s="33" t="s">
        <v>100</v>
      </c>
      <c r="E51" s="33" t="s">
        <v>58</v>
      </c>
      <c r="F51" s="29"/>
      <c r="G51" s="30"/>
      <c r="H51" s="30"/>
      <c r="I51" s="30"/>
      <c r="J51" s="30"/>
      <c r="K51" s="31"/>
      <c r="L51" s="36">
        <f>L52</f>
        <v>12570.1</v>
      </c>
      <c r="M51" s="36">
        <f>M52</f>
        <v>12570.1</v>
      </c>
      <c r="N51" s="36">
        <f>N52</f>
        <v>0</v>
      </c>
      <c r="O51" s="16"/>
      <c r="P51" s="16"/>
      <c r="Q51" s="16"/>
      <c r="R51" s="16"/>
      <c r="S51" s="16"/>
      <c r="T51" s="16"/>
    </row>
    <row r="52" spans="1:20" ht="31.5" x14ac:dyDescent="0.25">
      <c r="A52" s="39" t="s">
        <v>69</v>
      </c>
      <c r="B52" s="5">
        <v>949</v>
      </c>
      <c r="C52" s="33" t="s">
        <v>13</v>
      </c>
      <c r="D52" s="33" t="s">
        <v>100</v>
      </c>
      <c r="E52" s="33" t="s">
        <v>68</v>
      </c>
      <c r="F52" s="29"/>
      <c r="G52" s="30"/>
      <c r="H52" s="30"/>
      <c r="I52" s="30"/>
      <c r="J52" s="30"/>
      <c r="K52" s="31"/>
      <c r="L52" s="36">
        <v>12570.1</v>
      </c>
      <c r="M52" s="36">
        <f>L52+N52</f>
        <v>12570.1</v>
      </c>
      <c r="N52" s="36">
        <v>0</v>
      </c>
      <c r="O52" s="16"/>
      <c r="P52" s="16"/>
      <c r="Q52" s="16"/>
      <c r="R52" s="16"/>
      <c r="S52" s="16"/>
      <c r="T52" s="16"/>
    </row>
    <row r="53" spans="1:20" ht="31.5" x14ac:dyDescent="0.25">
      <c r="A53" s="39" t="s">
        <v>92</v>
      </c>
      <c r="B53" s="5">
        <v>949</v>
      </c>
      <c r="C53" s="33" t="s">
        <v>13</v>
      </c>
      <c r="D53" s="33" t="s">
        <v>100</v>
      </c>
      <c r="E53" s="33" t="s">
        <v>60</v>
      </c>
      <c r="F53" s="29"/>
      <c r="G53" s="30"/>
      <c r="H53" s="30"/>
      <c r="I53" s="30"/>
      <c r="J53" s="30"/>
      <c r="K53" s="31"/>
      <c r="L53" s="32">
        <f>L54</f>
        <v>1024</v>
      </c>
      <c r="M53" s="32">
        <f>M54</f>
        <v>1024</v>
      </c>
      <c r="N53" s="32">
        <f>N54</f>
        <v>0</v>
      </c>
      <c r="O53" s="16"/>
      <c r="P53" s="16"/>
      <c r="Q53" s="16"/>
      <c r="R53" s="16"/>
      <c r="S53" s="16"/>
      <c r="T53" s="16"/>
    </row>
    <row r="54" spans="1:20" ht="31.5" x14ac:dyDescent="0.25">
      <c r="A54" s="39" t="s">
        <v>71</v>
      </c>
      <c r="B54" s="5">
        <v>949</v>
      </c>
      <c r="C54" s="33" t="s">
        <v>13</v>
      </c>
      <c r="D54" s="33" t="s">
        <v>100</v>
      </c>
      <c r="E54" s="33" t="s">
        <v>70</v>
      </c>
      <c r="F54" s="29"/>
      <c r="G54" s="30"/>
      <c r="H54" s="30"/>
      <c r="I54" s="30"/>
      <c r="J54" s="30"/>
      <c r="K54" s="31"/>
      <c r="L54" s="36">
        <v>1024</v>
      </c>
      <c r="M54" s="36">
        <f>L54+N54</f>
        <v>1024</v>
      </c>
      <c r="N54" s="36">
        <v>0</v>
      </c>
      <c r="O54" s="16"/>
      <c r="P54" s="16"/>
      <c r="Q54" s="16"/>
      <c r="R54" s="16"/>
      <c r="S54" s="16"/>
      <c r="T54" s="16"/>
    </row>
    <row r="55" spans="1:20" ht="18.75" x14ac:dyDescent="0.25">
      <c r="A55" s="39" t="s">
        <v>62</v>
      </c>
      <c r="B55" s="5">
        <v>949</v>
      </c>
      <c r="C55" s="33" t="s">
        <v>13</v>
      </c>
      <c r="D55" s="33" t="s">
        <v>100</v>
      </c>
      <c r="E55" s="33" t="s">
        <v>61</v>
      </c>
      <c r="F55" s="37"/>
      <c r="G55" s="54"/>
      <c r="H55" s="30"/>
      <c r="I55" s="30"/>
      <c r="J55" s="30"/>
      <c r="K55" s="31"/>
      <c r="L55" s="32">
        <f>L56</f>
        <v>56</v>
      </c>
      <c r="M55" s="32">
        <f>M56</f>
        <v>56</v>
      </c>
      <c r="N55" s="32">
        <f>N56</f>
        <v>0</v>
      </c>
      <c r="O55" s="16"/>
      <c r="P55" s="16"/>
      <c r="Q55" s="16"/>
      <c r="R55" s="16"/>
      <c r="S55" s="16"/>
      <c r="T55" s="16"/>
    </row>
    <row r="56" spans="1:20" ht="18.75" x14ac:dyDescent="0.25">
      <c r="A56" s="39" t="s">
        <v>73</v>
      </c>
      <c r="B56" s="5">
        <v>949</v>
      </c>
      <c r="C56" s="33" t="s">
        <v>13</v>
      </c>
      <c r="D56" s="33" t="s">
        <v>100</v>
      </c>
      <c r="E56" s="33" t="s">
        <v>72</v>
      </c>
      <c r="F56" s="37"/>
      <c r="G56" s="54"/>
      <c r="H56" s="30"/>
      <c r="I56" s="30"/>
      <c r="J56" s="30"/>
      <c r="K56" s="31"/>
      <c r="L56" s="36">
        <v>56</v>
      </c>
      <c r="M56" s="36">
        <f>L56+N56</f>
        <v>56</v>
      </c>
      <c r="N56" s="36">
        <v>0</v>
      </c>
      <c r="O56" s="16"/>
      <c r="P56" s="16"/>
      <c r="Q56" s="16"/>
      <c r="R56" s="16"/>
      <c r="S56" s="16"/>
      <c r="T56" s="16"/>
    </row>
    <row r="57" spans="1:20" ht="75.75" customHeight="1" x14ac:dyDescent="0.25">
      <c r="A57" s="26" t="s">
        <v>135</v>
      </c>
      <c r="B57" s="5">
        <v>949</v>
      </c>
      <c r="C57" s="27" t="s">
        <v>13</v>
      </c>
      <c r="D57" s="27" t="s">
        <v>130</v>
      </c>
      <c r="E57" s="38"/>
      <c r="F57" s="29"/>
      <c r="G57" s="55"/>
      <c r="H57" s="45"/>
      <c r="I57" s="45"/>
      <c r="J57" s="45"/>
      <c r="K57" s="56">
        <v>1508</v>
      </c>
      <c r="L57" s="32">
        <f>L58+L60</f>
        <v>1819.8999999999999</v>
      </c>
      <c r="M57" s="32">
        <f>M58+M60</f>
        <v>1819.8999999999999</v>
      </c>
      <c r="N57" s="32">
        <f>N58+N60</f>
        <v>0</v>
      </c>
      <c r="O57" s="16"/>
      <c r="P57" s="16"/>
      <c r="Q57" s="16"/>
      <c r="R57" s="16"/>
      <c r="S57" s="16"/>
      <c r="T57" s="16"/>
    </row>
    <row r="58" spans="1:20" ht="47.25" customHeight="1" x14ac:dyDescent="0.25">
      <c r="A58" s="39" t="s">
        <v>59</v>
      </c>
      <c r="B58" s="5">
        <v>949</v>
      </c>
      <c r="C58" s="33" t="s">
        <v>13</v>
      </c>
      <c r="D58" s="33" t="s">
        <v>130</v>
      </c>
      <c r="E58" s="33" t="s">
        <v>58</v>
      </c>
      <c r="F58" s="29"/>
      <c r="G58" s="55"/>
      <c r="H58" s="45"/>
      <c r="I58" s="45"/>
      <c r="J58" s="45"/>
      <c r="K58" s="56"/>
      <c r="L58" s="36">
        <f>L59</f>
        <v>1688.3</v>
      </c>
      <c r="M58" s="36">
        <f>M59</f>
        <v>1688.3</v>
      </c>
      <c r="N58" s="36">
        <f>N59</f>
        <v>0</v>
      </c>
      <c r="O58" s="16"/>
      <c r="P58" s="16"/>
      <c r="Q58" s="16"/>
      <c r="R58" s="16"/>
      <c r="S58" s="16"/>
      <c r="T58" s="16"/>
    </row>
    <row r="59" spans="1:20" ht="31.5" customHeight="1" x14ac:dyDescent="0.25">
      <c r="A59" s="39" t="s">
        <v>69</v>
      </c>
      <c r="B59" s="5">
        <v>949</v>
      </c>
      <c r="C59" s="33" t="s">
        <v>13</v>
      </c>
      <c r="D59" s="33" t="s">
        <v>130</v>
      </c>
      <c r="E59" s="33" t="s">
        <v>68</v>
      </c>
      <c r="F59" s="29"/>
      <c r="G59" s="55"/>
      <c r="H59" s="45"/>
      <c r="I59" s="45"/>
      <c r="J59" s="45"/>
      <c r="K59" s="56"/>
      <c r="L59" s="36">
        <v>1688.3</v>
      </c>
      <c r="M59" s="36">
        <f>L59+N59</f>
        <v>1688.3</v>
      </c>
      <c r="N59" s="36">
        <v>0</v>
      </c>
      <c r="O59" s="16"/>
      <c r="P59" s="16"/>
      <c r="Q59" s="16"/>
      <c r="R59" s="16"/>
      <c r="S59" s="16"/>
      <c r="T59" s="16"/>
    </row>
    <row r="60" spans="1:20" ht="31.5" customHeight="1" x14ac:dyDescent="0.25">
      <c r="A60" s="39" t="s">
        <v>92</v>
      </c>
      <c r="B60" s="5">
        <v>949</v>
      </c>
      <c r="C60" s="33" t="s">
        <v>13</v>
      </c>
      <c r="D60" s="33" t="s">
        <v>130</v>
      </c>
      <c r="E60" s="33" t="s">
        <v>60</v>
      </c>
      <c r="F60" s="29"/>
      <c r="G60" s="55"/>
      <c r="H60" s="45"/>
      <c r="I60" s="45"/>
      <c r="J60" s="45"/>
      <c r="K60" s="56"/>
      <c r="L60" s="36">
        <f>L61</f>
        <v>131.6</v>
      </c>
      <c r="M60" s="36">
        <f>M61</f>
        <v>131.6</v>
      </c>
      <c r="N60" s="36">
        <f>N61</f>
        <v>0</v>
      </c>
      <c r="O60" s="16"/>
      <c r="P60" s="16"/>
      <c r="Q60" s="16"/>
      <c r="R60" s="16"/>
      <c r="S60" s="16"/>
      <c r="T60" s="16"/>
    </row>
    <row r="61" spans="1:20" ht="31.5" customHeight="1" x14ac:dyDescent="0.25">
      <c r="A61" s="39" t="s">
        <v>71</v>
      </c>
      <c r="B61" s="5">
        <v>949</v>
      </c>
      <c r="C61" s="33" t="s">
        <v>13</v>
      </c>
      <c r="D61" s="33" t="s">
        <v>130</v>
      </c>
      <c r="E61" s="33" t="s">
        <v>70</v>
      </c>
      <c r="F61" s="29"/>
      <c r="G61" s="55"/>
      <c r="H61" s="45"/>
      <c r="I61" s="45"/>
      <c r="J61" s="45"/>
      <c r="K61" s="56"/>
      <c r="L61" s="36">
        <v>131.6</v>
      </c>
      <c r="M61" s="36">
        <f>L61+N61</f>
        <v>131.6</v>
      </c>
      <c r="N61" s="36">
        <v>0</v>
      </c>
      <c r="O61" s="16"/>
      <c r="P61" s="16"/>
      <c r="Q61" s="16"/>
      <c r="R61" s="16"/>
      <c r="S61" s="16"/>
      <c r="T61" s="16"/>
    </row>
    <row r="62" spans="1:20" ht="18.75" customHeight="1" x14ac:dyDescent="0.25">
      <c r="A62" s="18" t="s">
        <v>85</v>
      </c>
      <c r="B62" s="17">
        <v>949</v>
      </c>
      <c r="C62" s="19" t="s">
        <v>87</v>
      </c>
      <c r="D62" s="19"/>
      <c r="E62" s="57"/>
      <c r="F62" s="43"/>
      <c r="G62" s="15"/>
      <c r="H62" s="15"/>
      <c r="I62" s="15"/>
      <c r="J62" s="15"/>
      <c r="K62" s="23"/>
      <c r="L62" s="24">
        <f>L63</f>
        <v>100</v>
      </c>
      <c r="M62" s="24">
        <f t="shared" ref="M62:N64" si="1">M63</f>
        <v>100</v>
      </c>
      <c r="N62" s="24">
        <f t="shared" si="1"/>
        <v>0</v>
      </c>
      <c r="O62" s="16"/>
      <c r="P62" s="16"/>
      <c r="Q62" s="16"/>
      <c r="R62" s="16"/>
      <c r="S62" s="16"/>
      <c r="T62" s="16"/>
    </row>
    <row r="63" spans="1:20" ht="32.25" customHeight="1" x14ac:dyDescent="0.25">
      <c r="A63" s="39" t="s">
        <v>128</v>
      </c>
      <c r="B63" s="5">
        <v>949</v>
      </c>
      <c r="C63" s="33" t="s">
        <v>87</v>
      </c>
      <c r="D63" s="33" t="s">
        <v>110</v>
      </c>
      <c r="E63" s="33"/>
      <c r="F63" s="37"/>
      <c r="G63" s="34"/>
      <c r="H63" s="34"/>
      <c r="I63" s="34"/>
      <c r="J63" s="34"/>
      <c r="K63" s="35"/>
      <c r="L63" s="36">
        <f>L64</f>
        <v>100</v>
      </c>
      <c r="M63" s="36">
        <f t="shared" si="1"/>
        <v>100</v>
      </c>
      <c r="N63" s="36">
        <f t="shared" si="1"/>
        <v>0</v>
      </c>
      <c r="O63" s="16"/>
      <c r="P63" s="16"/>
      <c r="Q63" s="16"/>
      <c r="R63" s="16"/>
      <c r="S63" s="16"/>
      <c r="T63" s="16"/>
    </row>
    <row r="64" spans="1:20" ht="18.75" customHeight="1" x14ac:dyDescent="0.25">
      <c r="A64" s="39" t="s">
        <v>62</v>
      </c>
      <c r="B64" s="5">
        <v>949</v>
      </c>
      <c r="C64" s="33" t="s">
        <v>87</v>
      </c>
      <c r="D64" s="33" t="s">
        <v>110</v>
      </c>
      <c r="E64" s="33" t="s">
        <v>61</v>
      </c>
      <c r="F64" s="37"/>
      <c r="G64" s="34"/>
      <c r="H64" s="34"/>
      <c r="I64" s="34"/>
      <c r="J64" s="34"/>
      <c r="K64" s="35"/>
      <c r="L64" s="36">
        <f>L65</f>
        <v>100</v>
      </c>
      <c r="M64" s="36">
        <f t="shared" si="1"/>
        <v>100</v>
      </c>
      <c r="N64" s="36">
        <f t="shared" si="1"/>
        <v>0</v>
      </c>
      <c r="O64" s="16"/>
      <c r="P64" s="16"/>
      <c r="Q64" s="16"/>
      <c r="R64" s="16"/>
      <c r="S64" s="16"/>
      <c r="T64" s="16"/>
    </row>
    <row r="65" spans="1:20" ht="18" customHeight="1" x14ac:dyDescent="0.25">
      <c r="A65" s="39" t="s">
        <v>86</v>
      </c>
      <c r="B65" s="5">
        <v>949</v>
      </c>
      <c r="C65" s="33" t="s">
        <v>87</v>
      </c>
      <c r="D65" s="33" t="s">
        <v>110</v>
      </c>
      <c r="E65" s="33" t="s">
        <v>88</v>
      </c>
      <c r="F65" s="37"/>
      <c r="G65" s="34"/>
      <c r="H65" s="34"/>
      <c r="I65" s="34"/>
      <c r="J65" s="34"/>
      <c r="K65" s="35"/>
      <c r="L65" s="36">
        <v>100</v>
      </c>
      <c r="M65" s="36">
        <f>L65+N65</f>
        <v>100</v>
      </c>
      <c r="N65" s="36">
        <v>0</v>
      </c>
      <c r="O65" s="16"/>
      <c r="P65" s="16"/>
      <c r="Q65" s="16"/>
      <c r="R65" s="16"/>
      <c r="S65" s="16"/>
      <c r="T65" s="16"/>
    </row>
    <row r="66" spans="1:20" s="58" customFormat="1" ht="18.75" x14ac:dyDescent="0.25">
      <c r="A66" s="18" t="s">
        <v>10</v>
      </c>
      <c r="B66" s="17">
        <v>949</v>
      </c>
      <c r="C66" s="19" t="s">
        <v>11</v>
      </c>
      <c r="D66" s="19"/>
      <c r="E66" s="57"/>
      <c r="F66" s="43"/>
      <c r="G66" s="15"/>
      <c r="H66" s="15" t="e">
        <f>#REF!+#REF!+#REF!+#REF!+#REF!</f>
        <v>#REF!</v>
      </c>
      <c r="I66" s="15" t="e">
        <f>#REF!+#REF!+#REF!+#REF!+#REF!</f>
        <v>#REF!</v>
      </c>
      <c r="J66" s="15" t="e">
        <f>#REF!+#REF!+#REF!+#REF!+#REF!</f>
        <v>#REF!</v>
      </c>
      <c r="K66" s="23"/>
      <c r="L66" s="24">
        <f>L67+L70+L73+L82+L76+L79</f>
        <v>458.4</v>
      </c>
      <c r="M66" s="24">
        <f>M67+M70+M73+M82+M76+M79</f>
        <v>496.8</v>
      </c>
      <c r="N66" s="24">
        <f>N67+N70+N73+N82+N76+N79</f>
        <v>38.400000000000006</v>
      </c>
      <c r="O66" s="16"/>
      <c r="P66" s="16"/>
      <c r="Q66" s="16"/>
      <c r="R66" s="16"/>
      <c r="S66" s="16"/>
      <c r="T66" s="16"/>
    </row>
    <row r="67" spans="1:20" ht="56.25" x14ac:dyDescent="0.25">
      <c r="A67" s="42" t="s">
        <v>45</v>
      </c>
      <c r="B67" s="5">
        <v>949</v>
      </c>
      <c r="C67" s="74" t="s">
        <v>11</v>
      </c>
      <c r="D67" s="74" t="s">
        <v>111</v>
      </c>
      <c r="E67" s="38"/>
      <c r="F67" s="38"/>
      <c r="G67" s="45"/>
      <c r="H67" s="45"/>
      <c r="I67" s="32"/>
      <c r="J67" s="32"/>
      <c r="K67" s="46"/>
      <c r="L67" s="32">
        <f>L69</f>
        <v>86</v>
      </c>
      <c r="M67" s="32">
        <f>M69</f>
        <v>86</v>
      </c>
      <c r="N67" s="32">
        <f>N69</f>
        <v>0</v>
      </c>
      <c r="O67" s="16"/>
      <c r="P67" s="16"/>
      <c r="Q67" s="16"/>
      <c r="R67" s="16"/>
      <c r="S67" s="16"/>
      <c r="T67" s="16"/>
    </row>
    <row r="68" spans="1:20" ht="31.5" x14ac:dyDescent="0.25">
      <c r="A68" s="39" t="s">
        <v>92</v>
      </c>
      <c r="B68" s="84">
        <v>949</v>
      </c>
      <c r="C68" s="85" t="s">
        <v>11</v>
      </c>
      <c r="D68" s="85" t="s">
        <v>111</v>
      </c>
      <c r="E68" s="85" t="s">
        <v>60</v>
      </c>
      <c r="F68" s="33"/>
      <c r="G68" s="34"/>
      <c r="H68" s="34"/>
      <c r="I68" s="36"/>
      <c r="J68" s="36"/>
      <c r="K68" s="41"/>
      <c r="L68" s="36">
        <f>L69</f>
        <v>86</v>
      </c>
      <c r="M68" s="36">
        <f>M69</f>
        <v>86</v>
      </c>
      <c r="N68" s="36">
        <f>N69</f>
        <v>0</v>
      </c>
      <c r="O68" s="16"/>
      <c r="P68" s="16"/>
      <c r="Q68" s="16"/>
      <c r="R68" s="16"/>
      <c r="S68" s="16"/>
      <c r="T68" s="16"/>
    </row>
    <row r="69" spans="1:20" ht="31.5" customHeight="1" x14ac:dyDescent="0.25">
      <c r="A69" s="39" t="s">
        <v>71</v>
      </c>
      <c r="B69" s="84">
        <v>949</v>
      </c>
      <c r="C69" s="85" t="s">
        <v>11</v>
      </c>
      <c r="D69" s="85" t="s">
        <v>111</v>
      </c>
      <c r="E69" s="85" t="s">
        <v>70</v>
      </c>
      <c r="F69" s="33"/>
      <c r="G69" s="34"/>
      <c r="H69" s="34"/>
      <c r="I69" s="36"/>
      <c r="J69" s="36"/>
      <c r="K69" s="41"/>
      <c r="L69" s="36">
        <v>86</v>
      </c>
      <c r="M69" s="36">
        <f>L69+N69</f>
        <v>86</v>
      </c>
      <c r="N69" s="36">
        <v>0</v>
      </c>
      <c r="O69" s="16"/>
      <c r="P69" s="16"/>
      <c r="Q69" s="16"/>
      <c r="R69" s="16"/>
      <c r="S69" s="16"/>
      <c r="T69" s="16"/>
    </row>
    <row r="70" spans="1:20" s="59" customFormat="1" ht="56.25" x14ac:dyDescent="0.25">
      <c r="A70" s="76" t="s">
        <v>94</v>
      </c>
      <c r="B70" s="75">
        <v>949</v>
      </c>
      <c r="C70" s="74" t="s">
        <v>11</v>
      </c>
      <c r="D70" s="74" t="s">
        <v>101</v>
      </c>
      <c r="E70" s="78"/>
      <c r="F70" s="38"/>
      <c r="G70" s="30">
        <v>100</v>
      </c>
      <c r="H70" s="30"/>
      <c r="I70" s="30"/>
      <c r="J70" s="30"/>
      <c r="K70" s="31">
        <v>70</v>
      </c>
      <c r="L70" s="32">
        <f t="shared" ref="L70:N71" si="2">L71</f>
        <v>133</v>
      </c>
      <c r="M70" s="32">
        <f t="shared" si="2"/>
        <v>153.80000000000001</v>
      </c>
      <c r="N70" s="32">
        <f t="shared" si="2"/>
        <v>20.8</v>
      </c>
      <c r="O70" s="16"/>
      <c r="P70" s="16"/>
      <c r="Q70" s="16"/>
      <c r="R70" s="16"/>
      <c r="S70" s="16"/>
      <c r="T70" s="16"/>
    </row>
    <row r="71" spans="1:20" s="59" customFormat="1" ht="31.5" x14ac:dyDescent="0.25">
      <c r="A71" s="39" t="s">
        <v>92</v>
      </c>
      <c r="B71" s="75">
        <v>949</v>
      </c>
      <c r="C71" s="77" t="s">
        <v>11</v>
      </c>
      <c r="D71" s="77" t="s">
        <v>101</v>
      </c>
      <c r="E71" s="79">
        <v>200</v>
      </c>
      <c r="F71" s="33"/>
      <c r="G71" s="36"/>
      <c r="H71" s="36"/>
      <c r="I71" s="36"/>
      <c r="J71" s="36"/>
      <c r="K71" s="41"/>
      <c r="L71" s="36">
        <f t="shared" si="2"/>
        <v>133</v>
      </c>
      <c r="M71" s="36">
        <f t="shared" si="2"/>
        <v>153.80000000000001</v>
      </c>
      <c r="N71" s="36">
        <f t="shared" si="2"/>
        <v>20.8</v>
      </c>
      <c r="O71" s="16"/>
      <c r="P71" s="16"/>
      <c r="Q71" s="16"/>
      <c r="R71" s="16"/>
      <c r="S71" s="16"/>
      <c r="T71" s="16"/>
    </row>
    <row r="72" spans="1:20" s="59" customFormat="1" ht="31.5" x14ac:dyDescent="0.25">
      <c r="A72" s="39" t="s">
        <v>71</v>
      </c>
      <c r="B72" s="75">
        <v>949</v>
      </c>
      <c r="C72" s="77" t="s">
        <v>11</v>
      </c>
      <c r="D72" s="77" t="s">
        <v>101</v>
      </c>
      <c r="E72" s="79">
        <v>240</v>
      </c>
      <c r="F72" s="33"/>
      <c r="G72" s="36"/>
      <c r="H72" s="36"/>
      <c r="I72" s="36"/>
      <c r="J72" s="36"/>
      <c r="K72" s="41"/>
      <c r="L72" s="36">
        <v>133</v>
      </c>
      <c r="M72" s="36">
        <f>L72+N72</f>
        <v>153.80000000000001</v>
      </c>
      <c r="N72" s="36">
        <v>20.8</v>
      </c>
      <c r="O72" s="16"/>
      <c r="P72" s="16"/>
      <c r="Q72" s="16"/>
      <c r="R72" s="16"/>
      <c r="S72" s="16"/>
      <c r="T72" s="16"/>
    </row>
    <row r="73" spans="1:20" s="59" customFormat="1" ht="187.5" customHeight="1" x14ac:dyDescent="0.25">
      <c r="A73" s="102" t="s">
        <v>137</v>
      </c>
      <c r="B73" s="75">
        <v>949</v>
      </c>
      <c r="C73" s="74" t="s">
        <v>11</v>
      </c>
      <c r="D73" s="74" t="s">
        <v>102</v>
      </c>
      <c r="E73" s="78"/>
      <c r="F73" s="38"/>
      <c r="G73" s="30">
        <v>100</v>
      </c>
      <c r="H73" s="30"/>
      <c r="I73" s="30"/>
      <c r="J73" s="30"/>
      <c r="K73" s="31">
        <v>70</v>
      </c>
      <c r="L73" s="32">
        <f>L75</f>
        <v>59.2</v>
      </c>
      <c r="M73" s="32">
        <f>M75</f>
        <v>76.800000000000011</v>
      </c>
      <c r="N73" s="32">
        <f>N75</f>
        <v>17.600000000000001</v>
      </c>
      <c r="O73" s="16"/>
      <c r="P73" s="16"/>
      <c r="Q73" s="16"/>
      <c r="R73" s="16"/>
      <c r="S73" s="16"/>
      <c r="T73" s="16"/>
    </row>
    <row r="74" spans="1:20" s="59" customFormat="1" ht="31.5" x14ac:dyDescent="0.25">
      <c r="A74" s="39" t="s">
        <v>92</v>
      </c>
      <c r="B74" s="75">
        <v>949</v>
      </c>
      <c r="C74" s="77" t="s">
        <v>11</v>
      </c>
      <c r="D74" s="77" t="s">
        <v>102</v>
      </c>
      <c r="E74" s="79">
        <v>200</v>
      </c>
      <c r="F74" s="33"/>
      <c r="G74" s="36"/>
      <c r="H74" s="36"/>
      <c r="I74" s="36"/>
      <c r="J74" s="36"/>
      <c r="K74" s="41"/>
      <c r="L74" s="36">
        <f>L75</f>
        <v>59.2</v>
      </c>
      <c r="M74" s="36">
        <f>M75</f>
        <v>76.800000000000011</v>
      </c>
      <c r="N74" s="36">
        <f>N75</f>
        <v>17.600000000000001</v>
      </c>
      <c r="O74" s="16"/>
      <c r="P74" s="16"/>
      <c r="Q74" s="16"/>
      <c r="R74" s="16"/>
      <c r="S74" s="16"/>
      <c r="T74" s="16"/>
    </row>
    <row r="75" spans="1:20" s="59" customFormat="1" ht="31.5" x14ac:dyDescent="0.25">
      <c r="A75" s="80" t="s">
        <v>71</v>
      </c>
      <c r="B75" s="75">
        <v>949</v>
      </c>
      <c r="C75" s="77" t="s">
        <v>11</v>
      </c>
      <c r="D75" s="77" t="s">
        <v>102</v>
      </c>
      <c r="E75" s="79">
        <v>240</v>
      </c>
      <c r="F75" s="33"/>
      <c r="G75" s="36"/>
      <c r="H75" s="36"/>
      <c r="I75" s="36"/>
      <c r="J75" s="36"/>
      <c r="K75" s="41"/>
      <c r="L75" s="36">
        <v>59.2</v>
      </c>
      <c r="M75" s="36">
        <f>L75+N75</f>
        <v>76.800000000000011</v>
      </c>
      <c r="N75" s="36">
        <v>17.600000000000001</v>
      </c>
      <c r="O75" s="16"/>
      <c r="P75" s="16"/>
      <c r="Q75" s="16"/>
      <c r="R75" s="16"/>
      <c r="S75" s="16"/>
      <c r="T75" s="16"/>
    </row>
    <row r="76" spans="1:20" s="59" customFormat="1" ht="135.75" customHeight="1" x14ac:dyDescent="0.25">
      <c r="A76" s="107" t="s">
        <v>140</v>
      </c>
      <c r="B76" s="106">
        <v>949</v>
      </c>
      <c r="C76" s="108" t="s">
        <v>11</v>
      </c>
      <c r="D76" s="108" t="s">
        <v>141</v>
      </c>
      <c r="E76" s="78"/>
      <c r="F76" s="38"/>
      <c r="G76" s="32"/>
      <c r="H76" s="32"/>
      <c r="I76" s="32"/>
      <c r="J76" s="32"/>
      <c r="K76" s="46"/>
      <c r="L76" s="32">
        <f t="shared" ref="L76:N77" si="3">L77</f>
        <v>100</v>
      </c>
      <c r="M76" s="32">
        <f t="shared" si="3"/>
        <v>100</v>
      </c>
      <c r="N76" s="32">
        <f t="shared" si="3"/>
        <v>0</v>
      </c>
      <c r="O76" s="16"/>
      <c r="P76" s="16"/>
      <c r="Q76" s="16"/>
      <c r="R76" s="16"/>
      <c r="S76" s="16"/>
      <c r="T76" s="16"/>
    </row>
    <row r="77" spans="1:20" s="59" customFormat="1" ht="31.5" x14ac:dyDescent="0.25">
      <c r="A77" s="39" t="s">
        <v>92</v>
      </c>
      <c r="B77" s="75">
        <v>949</v>
      </c>
      <c r="C77" s="77" t="s">
        <v>11</v>
      </c>
      <c r="D77" s="77" t="s">
        <v>141</v>
      </c>
      <c r="E77" s="79">
        <v>200</v>
      </c>
      <c r="F77" s="33"/>
      <c r="G77" s="36"/>
      <c r="H77" s="36"/>
      <c r="I77" s="36"/>
      <c r="J77" s="36"/>
      <c r="K77" s="41"/>
      <c r="L77" s="36">
        <f t="shared" si="3"/>
        <v>100</v>
      </c>
      <c r="M77" s="36">
        <f t="shared" si="3"/>
        <v>100</v>
      </c>
      <c r="N77" s="36">
        <f t="shared" si="3"/>
        <v>0</v>
      </c>
      <c r="O77" s="16"/>
      <c r="P77" s="16"/>
      <c r="Q77" s="16"/>
      <c r="R77" s="16"/>
      <c r="S77" s="16"/>
      <c r="T77" s="16"/>
    </row>
    <row r="78" spans="1:20" s="59" customFormat="1" ht="31.5" x14ac:dyDescent="0.25">
      <c r="A78" s="80" t="s">
        <v>71</v>
      </c>
      <c r="B78" s="75">
        <v>949</v>
      </c>
      <c r="C78" s="77" t="s">
        <v>11</v>
      </c>
      <c r="D78" s="77" t="s">
        <v>141</v>
      </c>
      <c r="E78" s="79">
        <v>240</v>
      </c>
      <c r="F78" s="33"/>
      <c r="G78" s="36"/>
      <c r="H78" s="36"/>
      <c r="I78" s="36"/>
      <c r="J78" s="36"/>
      <c r="K78" s="41"/>
      <c r="L78" s="36">
        <v>100</v>
      </c>
      <c r="M78" s="36">
        <f>L78+N78</f>
        <v>100</v>
      </c>
      <c r="N78" s="36">
        <v>0</v>
      </c>
      <c r="O78" s="16"/>
      <c r="P78" s="16"/>
      <c r="Q78" s="16"/>
      <c r="R78" s="16"/>
      <c r="S78" s="16"/>
      <c r="T78" s="16"/>
    </row>
    <row r="79" spans="1:20" s="59" customFormat="1" ht="75" x14ac:dyDescent="0.25">
      <c r="A79" s="76" t="s">
        <v>134</v>
      </c>
      <c r="B79" s="5">
        <v>949</v>
      </c>
      <c r="C79" s="27" t="s">
        <v>11</v>
      </c>
      <c r="D79" s="27" t="s">
        <v>131</v>
      </c>
      <c r="E79" s="33"/>
      <c r="F79" s="37"/>
      <c r="G79" s="34"/>
      <c r="H79" s="34"/>
      <c r="I79" s="34"/>
      <c r="J79" s="34"/>
      <c r="K79" s="35">
        <v>32.700000000000003</v>
      </c>
      <c r="L79" s="32">
        <f>L81</f>
        <v>7.2</v>
      </c>
      <c r="M79" s="32">
        <f>M81</f>
        <v>7.2</v>
      </c>
      <c r="N79" s="32">
        <f>N81</f>
        <v>0</v>
      </c>
      <c r="O79" s="16"/>
      <c r="P79" s="16"/>
      <c r="Q79" s="16"/>
      <c r="R79" s="16"/>
      <c r="S79" s="16"/>
      <c r="T79" s="16"/>
    </row>
    <row r="80" spans="1:20" s="59" customFormat="1" ht="31.5" x14ac:dyDescent="0.25">
      <c r="A80" s="39" t="s">
        <v>92</v>
      </c>
      <c r="B80" s="5">
        <v>949</v>
      </c>
      <c r="C80" s="33" t="s">
        <v>11</v>
      </c>
      <c r="D80" s="33" t="s">
        <v>131</v>
      </c>
      <c r="E80" s="33" t="s">
        <v>60</v>
      </c>
      <c r="F80" s="37"/>
      <c r="G80" s="34"/>
      <c r="H80" s="34"/>
      <c r="I80" s="34"/>
      <c r="J80" s="34"/>
      <c r="K80" s="35"/>
      <c r="L80" s="36">
        <f>L81</f>
        <v>7.2</v>
      </c>
      <c r="M80" s="36">
        <f>M81</f>
        <v>7.2</v>
      </c>
      <c r="N80" s="36">
        <f>N81</f>
        <v>0</v>
      </c>
      <c r="O80" s="16"/>
      <c r="P80" s="16"/>
      <c r="Q80" s="16"/>
      <c r="R80" s="16"/>
      <c r="S80" s="16"/>
      <c r="T80" s="16"/>
    </row>
    <row r="81" spans="1:20" s="59" customFormat="1" ht="31.5" x14ac:dyDescent="0.25">
      <c r="A81" s="39" t="s">
        <v>71</v>
      </c>
      <c r="B81" s="5">
        <v>949</v>
      </c>
      <c r="C81" s="33" t="s">
        <v>11</v>
      </c>
      <c r="D81" s="33" t="s">
        <v>131</v>
      </c>
      <c r="E81" s="33" t="s">
        <v>70</v>
      </c>
      <c r="F81" s="37"/>
      <c r="G81" s="34"/>
      <c r="H81" s="34"/>
      <c r="I81" s="34"/>
      <c r="J81" s="34"/>
      <c r="K81" s="35"/>
      <c r="L81" s="36">
        <v>7.2</v>
      </c>
      <c r="M81" s="36">
        <f>L81+N81</f>
        <v>7.2</v>
      </c>
      <c r="N81" s="36">
        <v>0</v>
      </c>
      <c r="O81" s="16"/>
      <c r="P81" s="16"/>
      <c r="Q81" s="16"/>
      <c r="R81" s="16"/>
      <c r="S81" s="16"/>
      <c r="T81" s="16"/>
    </row>
    <row r="82" spans="1:20" s="59" customFormat="1" ht="187.5" x14ac:dyDescent="0.25">
      <c r="A82" s="67" t="s">
        <v>154</v>
      </c>
      <c r="B82" s="104">
        <v>949</v>
      </c>
      <c r="C82" s="105" t="s">
        <v>11</v>
      </c>
      <c r="D82" s="105" t="s">
        <v>112</v>
      </c>
      <c r="E82" s="79"/>
      <c r="F82" s="33"/>
      <c r="G82" s="36"/>
      <c r="H82" s="36"/>
      <c r="I82" s="36"/>
      <c r="J82" s="36"/>
      <c r="K82" s="41"/>
      <c r="L82" s="32">
        <f>L84</f>
        <v>73</v>
      </c>
      <c r="M82" s="32">
        <f>M84</f>
        <v>73</v>
      </c>
      <c r="N82" s="32">
        <f>N84</f>
        <v>0</v>
      </c>
      <c r="O82" s="16"/>
      <c r="P82" s="16"/>
      <c r="Q82" s="16"/>
      <c r="R82" s="16"/>
      <c r="S82" s="16"/>
      <c r="T82" s="16"/>
    </row>
    <row r="83" spans="1:20" s="59" customFormat="1" ht="31.5" x14ac:dyDescent="0.25">
      <c r="A83" s="39" t="s">
        <v>92</v>
      </c>
      <c r="B83" s="75">
        <v>949</v>
      </c>
      <c r="C83" s="77" t="s">
        <v>11</v>
      </c>
      <c r="D83" s="77" t="s">
        <v>112</v>
      </c>
      <c r="E83" s="79">
        <v>200</v>
      </c>
      <c r="F83" s="33"/>
      <c r="G83" s="36"/>
      <c r="H83" s="36"/>
      <c r="I83" s="36"/>
      <c r="J83" s="36"/>
      <c r="K83" s="41"/>
      <c r="L83" s="36">
        <f>L84</f>
        <v>73</v>
      </c>
      <c r="M83" s="36">
        <f>M84</f>
        <v>73</v>
      </c>
      <c r="N83" s="36">
        <f>N84</f>
        <v>0</v>
      </c>
      <c r="O83" s="16"/>
      <c r="P83" s="16"/>
      <c r="Q83" s="16"/>
      <c r="R83" s="16"/>
      <c r="S83" s="16"/>
      <c r="T83" s="16"/>
    </row>
    <row r="84" spans="1:20" s="59" customFormat="1" ht="31.5" x14ac:dyDescent="0.25">
      <c r="A84" s="39" t="s">
        <v>71</v>
      </c>
      <c r="B84" s="75">
        <v>949</v>
      </c>
      <c r="C84" s="77" t="s">
        <v>11</v>
      </c>
      <c r="D84" s="77" t="s">
        <v>112</v>
      </c>
      <c r="E84" s="79">
        <v>240</v>
      </c>
      <c r="F84" s="33"/>
      <c r="G84" s="36"/>
      <c r="H84" s="36"/>
      <c r="I84" s="36"/>
      <c r="J84" s="36"/>
      <c r="K84" s="41"/>
      <c r="L84" s="36">
        <v>73</v>
      </c>
      <c r="M84" s="36">
        <f>L84+N84</f>
        <v>73</v>
      </c>
      <c r="N84" s="36">
        <v>0</v>
      </c>
      <c r="O84" s="16"/>
      <c r="P84" s="16"/>
      <c r="Q84" s="16"/>
      <c r="R84" s="16"/>
      <c r="S84" s="16"/>
      <c r="T84" s="16"/>
    </row>
    <row r="85" spans="1:20" s="58" customFormat="1" ht="37.5" x14ac:dyDescent="0.25">
      <c r="A85" s="18" t="s">
        <v>16</v>
      </c>
      <c r="B85" s="17">
        <v>949</v>
      </c>
      <c r="C85" s="19" t="s">
        <v>17</v>
      </c>
      <c r="D85" s="19"/>
      <c r="E85" s="43"/>
      <c r="F85" s="43"/>
      <c r="G85" s="49"/>
      <c r="H85" s="44" t="e">
        <f t="shared" ref="H85:J86" si="4">H86</f>
        <v>#REF!</v>
      </c>
      <c r="I85" s="44" t="e">
        <f t="shared" si="4"/>
        <v>#REF!</v>
      </c>
      <c r="J85" s="44" t="e">
        <f t="shared" si="4"/>
        <v>#REF!</v>
      </c>
      <c r="K85" s="61"/>
      <c r="L85" s="24">
        <f t="shared" ref="L85:N86" si="5">L86</f>
        <v>206</v>
      </c>
      <c r="M85" s="24">
        <f t="shared" si="5"/>
        <v>206</v>
      </c>
      <c r="N85" s="24">
        <f t="shared" si="5"/>
        <v>0</v>
      </c>
      <c r="O85" s="16"/>
      <c r="P85" s="16"/>
      <c r="Q85" s="16"/>
      <c r="R85" s="16"/>
      <c r="S85" s="16"/>
      <c r="T85" s="16"/>
    </row>
    <row r="86" spans="1:20" s="59" customFormat="1" ht="56.25" x14ac:dyDescent="0.25">
      <c r="A86" s="18" t="s">
        <v>18</v>
      </c>
      <c r="B86" s="17">
        <v>949</v>
      </c>
      <c r="C86" s="19" t="s">
        <v>19</v>
      </c>
      <c r="D86" s="19"/>
      <c r="E86" s="43"/>
      <c r="F86" s="43"/>
      <c r="G86" s="49"/>
      <c r="H86" s="45" t="e">
        <f t="shared" si="4"/>
        <v>#REF!</v>
      </c>
      <c r="I86" s="45" t="e">
        <f t="shared" si="4"/>
        <v>#REF!</v>
      </c>
      <c r="J86" s="45" t="e">
        <f t="shared" si="4"/>
        <v>#REF!</v>
      </c>
      <c r="K86" s="56"/>
      <c r="L86" s="24">
        <f t="shared" si="5"/>
        <v>206</v>
      </c>
      <c r="M86" s="24">
        <f t="shared" si="5"/>
        <v>206</v>
      </c>
      <c r="N86" s="24">
        <f t="shared" si="5"/>
        <v>0</v>
      </c>
      <c r="O86" s="16"/>
      <c r="P86" s="16"/>
      <c r="Q86" s="16"/>
      <c r="R86" s="16"/>
      <c r="S86" s="16"/>
      <c r="T86" s="16"/>
    </row>
    <row r="87" spans="1:20" s="59" customFormat="1" ht="131.25" x14ac:dyDescent="0.25">
      <c r="A87" s="26" t="s">
        <v>153</v>
      </c>
      <c r="B87" s="5">
        <v>949</v>
      </c>
      <c r="C87" s="27" t="s">
        <v>19</v>
      </c>
      <c r="D87" s="27" t="s">
        <v>113</v>
      </c>
      <c r="E87" s="38"/>
      <c r="F87" s="38"/>
      <c r="G87" s="55">
        <v>740</v>
      </c>
      <c r="H87" s="27" t="e">
        <f>H89</f>
        <v>#REF!</v>
      </c>
      <c r="I87" s="27" t="e">
        <f>I89</f>
        <v>#REF!</v>
      </c>
      <c r="J87" s="27" t="e">
        <f>J89</f>
        <v>#REF!</v>
      </c>
      <c r="K87" s="62" t="s">
        <v>20</v>
      </c>
      <c r="L87" s="32">
        <f>L89</f>
        <v>206</v>
      </c>
      <c r="M87" s="32">
        <f>M89</f>
        <v>206</v>
      </c>
      <c r="N87" s="32">
        <f>N89</f>
        <v>0</v>
      </c>
      <c r="O87" s="16"/>
      <c r="P87" s="16"/>
      <c r="Q87" s="16"/>
      <c r="R87" s="16"/>
      <c r="S87" s="16"/>
      <c r="T87" s="16"/>
    </row>
    <row r="88" spans="1:20" s="59" customFormat="1" ht="31.5" x14ac:dyDescent="0.25">
      <c r="A88" s="39" t="s">
        <v>92</v>
      </c>
      <c r="B88" s="5">
        <v>949</v>
      </c>
      <c r="C88" s="33" t="s">
        <v>19</v>
      </c>
      <c r="D88" s="33" t="s">
        <v>113</v>
      </c>
      <c r="E88" s="33" t="s">
        <v>60</v>
      </c>
      <c r="F88" s="33"/>
      <c r="G88" s="40"/>
      <c r="H88" s="45" t="e">
        <f>#REF!</f>
        <v>#REF!</v>
      </c>
      <c r="I88" s="45" t="e">
        <f>#REF!</f>
        <v>#REF!</v>
      </c>
      <c r="J88" s="45" t="e">
        <f>#REF!</f>
        <v>#REF!</v>
      </c>
      <c r="K88" s="56"/>
      <c r="L88" s="36">
        <f>L89</f>
        <v>206</v>
      </c>
      <c r="M88" s="36">
        <f>M89</f>
        <v>206</v>
      </c>
      <c r="N88" s="36">
        <f>N89</f>
        <v>0</v>
      </c>
      <c r="O88" s="16"/>
      <c r="P88" s="16"/>
      <c r="Q88" s="16"/>
      <c r="R88" s="16"/>
      <c r="S88" s="16"/>
      <c r="T88" s="16"/>
    </row>
    <row r="89" spans="1:20" s="59" customFormat="1" ht="31.5" x14ac:dyDescent="0.25">
      <c r="A89" s="39" t="s">
        <v>71</v>
      </c>
      <c r="B89" s="5">
        <v>949</v>
      </c>
      <c r="C89" s="33" t="s">
        <v>19</v>
      </c>
      <c r="D89" s="33" t="s">
        <v>113</v>
      </c>
      <c r="E89" s="33" t="s">
        <v>70</v>
      </c>
      <c r="F89" s="33"/>
      <c r="G89" s="40"/>
      <c r="H89" s="45" t="e">
        <f>#REF!</f>
        <v>#REF!</v>
      </c>
      <c r="I89" s="45" t="e">
        <f>#REF!</f>
        <v>#REF!</v>
      </c>
      <c r="J89" s="45" t="e">
        <f>#REF!</f>
        <v>#REF!</v>
      </c>
      <c r="K89" s="56"/>
      <c r="L89" s="36">
        <v>206</v>
      </c>
      <c r="M89" s="36">
        <f>L89+N89</f>
        <v>206</v>
      </c>
      <c r="N89" s="36">
        <v>0</v>
      </c>
      <c r="O89" s="16"/>
      <c r="P89" s="16"/>
      <c r="Q89" s="16"/>
      <c r="R89" s="16"/>
      <c r="S89" s="16"/>
      <c r="T89" s="16"/>
    </row>
    <row r="90" spans="1:20" s="59" customFormat="1" ht="18.75" x14ac:dyDescent="0.25">
      <c r="A90" s="18" t="s">
        <v>54</v>
      </c>
      <c r="B90" s="17">
        <v>949</v>
      </c>
      <c r="C90" s="19" t="s">
        <v>55</v>
      </c>
      <c r="D90" s="19"/>
      <c r="E90" s="43"/>
      <c r="F90" s="43"/>
      <c r="G90" s="49"/>
      <c r="H90" s="49"/>
      <c r="I90" s="49"/>
      <c r="J90" s="49"/>
      <c r="K90" s="64"/>
      <c r="L90" s="24">
        <f>L91+L95</f>
        <v>553</v>
      </c>
      <c r="M90" s="24">
        <f>M91+M95</f>
        <v>553</v>
      </c>
      <c r="N90" s="24">
        <f>N91+N95</f>
        <v>0</v>
      </c>
      <c r="O90" s="16"/>
      <c r="P90" s="16"/>
      <c r="Q90" s="16"/>
      <c r="R90" s="16"/>
      <c r="S90" s="16"/>
      <c r="T90" s="16"/>
    </row>
    <row r="91" spans="1:20" s="59" customFormat="1" ht="18.75" x14ac:dyDescent="0.25">
      <c r="A91" s="18" t="s">
        <v>56</v>
      </c>
      <c r="B91" s="17">
        <v>949</v>
      </c>
      <c r="C91" s="19" t="s">
        <v>57</v>
      </c>
      <c r="D91" s="19"/>
      <c r="E91" s="43"/>
      <c r="F91" s="43"/>
      <c r="G91" s="49"/>
      <c r="H91" s="55"/>
      <c r="I91" s="55"/>
      <c r="J91" s="55"/>
      <c r="K91" s="63"/>
      <c r="L91" s="24">
        <f>L92</f>
        <v>505</v>
      </c>
      <c r="M91" s="24">
        <f t="shared" ref="M91:N93" si="6">M92</f>
        <v>505</v>
      </c>
      <c r="N91" s="24">
        <f t="shared" si="6"/>
        <v>0</v>
      </c>
      <c r="O91" s="16"/>
      <c r="P91" s="16"/>
      <c r="Q91" s="16"/>
      <c r="R91" s="16"/>
      <c r="S91" s="16"/>
      <c r="T91" s="16"/>
    </row>
    <row r="92" spans="1:20" s="59" customFormat="1" ht="171" customHeight="1" x14ac:dyDescent="0.25">
      <c r="A92" s="26" t="s">
        <v>143</v>
      </c>
      <c r="B92" s="5">
        <v>949</v>
      </c>
      <c r="C92" s="27" t="s">
        <v>57</v>
      </c>
      <c r="D92" s="27" t="s">
        <v>114</v>
      </c>
      <c r="E92" s="33"/>
      <c r="F92" s="33"/>
      <c r="G92" s="34"/>
      <c r="H92" s="45"/>
      <c r="I92" s="45"/>
      <c r="J92" s="45"/>
      <c r="K92" s="56"/>
      <c r="L92" s="36">
        <f>L93</f>
        <v>505</v>
      </c>
      <c r="M92" s="36">
        <f t="shared" si="6"/>
        <v>505</v>
      </c>
      <c r="N92" s="36">
        <f t="shared" si="6"/>
        <v>0</v>
      </c>
      <c r="O92" s="16"/>
      <c r="P92" s="16"/>
      <c r="Q92" s="16"/>
      <c r="R92" s="16"/>
      <c r="S92" s="16"/>
      <c r="T92" s="16"/>
    </row>
    <row r="93" spans="1:20" s="59" customFormat="1" ht="18.75" customHeight="1" x14ac:dyDescent="0.25">
      <c r="A93" s="39" t="s">
        <v>92</v>
      </c>
      <c r="B93" s="5">
        <v>949</v>
      </c>
      <c r="C93" s="33" t="s">
        <v>57</v>
      </c>
      <c r="D93" s="33" t="s">
        <v>114</v>
      </c>
      <c r="E93" s="33" t="s">
        <v>60</v>
      </c>
      <c r="F93" s="33"/>
      <c r="G93" s="34"/>
      <c r="H93" s="45"/>
      <c r="I93" s="45"/>
      <c r="J93" s="45"/>
      <c r="K93" s="56"/>
      <c r="L93" s="36">
        <f>L94</f>
        <v>505</v>
      </c>
      <c r="M93" s="36">
        <f t="shared" si="6"/>
        <v>505</v>
      </c>
      <c r="N93" s="36">
        <f t="shared" si="6"/>
        <v>0</v>
      </c>
      <c r="O93" s="16"/>
      <c r="P93" s="16"/>
      <c r="Q93" s="16"/>
      <c r="R93" s="16"/>
      <c r="S93" s="16"/>
      <c r="T93" s="16"/>
    </row>
    <row r="94" spans="1:20" s="59" customFormat="1" ht="35.25" customHeight="1" x14ac:dyDescent="0.25">
      <c r="A94" s="39" t="s">
        <v>71</v>
      </c>
      <c r="B94" s="5">
        <v>949</v>
      </c>
      <c r="C94" s="33" t="s">
        <v>57</v>
      </c>
      <c r="D94" s="33" t="s">
        <v>114</v>
      </c>
      <c r="E94" s="33" t="s">
        <v>163</v>
      </c>
      <c r="F94" s="33"/>
      <c r="G94" s="34"/>
      <c r="H94" s="45"/>
      <c r="I94" s="45"/>
      <c r="J94" s="45"/>
      <c r="K94" s="56"/>
      <c r="L94" s="36">
        <v>505</v>
      </c>
      <c r="M94" s="36">
        <f>L94+N94</f>
        <v>505</v>
      </c>
      <c r="N94" s="36">
        <v>0</v>
      </c>
      <c r="O94" s="16"/>
      <c r="P94" s="16"/>
      <c r="Q94" s="16"/>
      <c r="R94" s="16"/>
      <c r="S94" s="16"/>
      <c r="T94" s="16"/>
    </row>
    <row r="95" spans="1:20" s="59" customFormat="1" ht="18.75" customHeight="1" x14ac:dyDescent="0.25">
      <c r="A95" s="18" t="s">
        <v>79</v>
      </c>
      <c r="B95" s="17">
        <v>949</v>
      </c>
      <c r="C95" s="19" t="s">
        <v>80</v>
      </c>
      <c r="D95" s="19"/>
      <c r="E95" s="43"/>
      <c r="F95" s="43"/>
      <c r="G95" s="49"/>
      <c r="H95" s="55"/>
      <c r="I95" s="55"/>
      <c r="J95" s="55"/>
      <c r="K95" s="63"/>
      <c r="L95" s="24">
        <f>L96</f>
        <v>48</v>
      </c>
      <c r="M95" s="24">
        <f>M96</f>
        <v>48</v>
      </c>
      <c r="N95" s="24">
        <f>N96</f>
        <v>0</v>
      </c>
      <c r="O95" s="16"/>
      <c r="P95" s="16"/>
      <c r="Q95" s="16"/>
      <c r="R95" s="16"/>
      <c r="S95" s="16"/>
      <c r="T95" s="16"/>
    </row>
    <row r="96" spans="1:20" s="59" customFormat="1" ht="114" customHeight="1" x14ac:dyDescent="0.25">
      <c r="A96" s="76" t="s">
        <v>149</v>
      </c>
      <c r="B96" s="75">
        <v>949</v>
      </c>
      <c r="C96" s="74" t="s">
        <v>80</v>
      </c>
      <c r="D96" s="74" t="s">
        <v>115</v>
      </c>
      <c r="E96" s="78"/>
      <c r="F96" s="38"/>
      <c r="G96" s="30">
        <v>100</v>
      </c>
      <c r="H96" s="30"/>
      <c r="I96" s="30"/>
      <c r="J96" s="30"/>
      <c r="K96" s="31">
        <v>70</v>
      </c>
      <c r="L96" s="32">
        <f>L98</f>
        <v>48</v>
      </c>
      <c r="M96" s="32">
        <f>M98</f>
        <v>48</v>
      </c>
      <c r="N96" s="32">
        <f>N98</f>
        <v>0</v>
      </c>
      <c r="O96" s="16"/>
      <c r="P96" s="16"/>
      <c r="Q96" s="16"/>
      <c r="R96" s="16"/>
      <c r="S96" s="16"/>
      <c r="T96" s="16"/>
    </row>
    <row r="97" spans="1:20" s="59" customFormat="1" ht="32.25" customHeight="1" x14ac:dyDescent="0.25">
      <c r="A97" s="39" t="s">
        <v>92</v>
      </c>
      <c r="B97" s="75">
        <v>949</v>
      </c>
      <c r="C97" s="77" t="s">
        <v>80</v>
      </c>
      <c r="D97" s="77" t="s">
        <v>115</v>
      </c>
      <c r="E97" s="79">
        <v>200</v>
      </c>
      <c r="F97" s="33"/>
      <c r="G97" s="36"/>
      <c r="H97" s="36"/>
      <c r="I97" s="36"/>
      <c r="J97" s="36"/>
      <c r="K97" s="41"/>
      <c r="L97" s="36">
        <f>L98</f>
        <v>48</v>
      </c>
      <c r="M97" s="36">
        <f>M98</f>
        <v>48</v>
      </c>
      <c r="N97" s="36">
        <f>N98</f>
        <v>0</v>
      </c>
      <c r="O97" s="16"/>
      <c r="P97" s="16"/>
      <c r="Q97" s="16"/>
      <c r="R97" s="16"/>
      <c r="S97" s="16"/>
      <c r="T97" s="16"/>
    </row>
    <row r="98" spans="1:20" s="59" customFormat="1" ht="31.5" customHeight="1" x14ac:dyDescent="0.25">
      <c r="A98" s="39" t="s">
        <v>71</v>
      </c>
      <c r="B98" s="75">
        <v>949</v>
      </c>
      <c r="C98" s="77" t="s">
        <v>80</v>
      </c>
      <c r="D98" s="77" t="s">
        <v>115</v>
      </c>
      <c r="E98" s="79">
        <v>240</v>
      </c>
      <c r="F98" s="33"/>
      <c r="G98" s="36"/>
      <c r="H98" s="36"/>
      <c r="I98" s="36"/>
      <c r="J98" s="36"/>
      <c r="K98" s="41"/>
      <c r="L98" s="36">
        <v>48</v>
      </c>
      <c r="M98" s="36">
        <f>L98+N98</f>
        <v>48</v>
      </c>
      <c r="N98" s="36">
        <v>0</v>
      </c>
      <c r="O98" s="16"/>
      <c r="P98" s="16"/>
      <c r="Q98" s="16"/>
      <c r="R98" s="16"/>
      <c r="S98" s="16"/>
      <c r="T98" s="16"/>
    </row>
    <row r="99" spans="1:20" s="58" customFormat="1" ht="18.75" x14ac:dyDescent="0.25">
      <c r="A99" s="18" t="s">
        <v>21</v>
      </c>
      <c r="B99" s="17">
        <v>949</v>
      </c>
      <c r="C99" s="19" t="s">
        <v>22</v>
      </c>
      <c r="D99" s="19"/>
      <c r="E99" s="43"/>
      <c r="F99" s="43"/>
      <c r="G99" s="49"/>
      <c r="H99" s="49"/>
      <c r="I99" s="49" t="e">
        <f>#REF!+I100</f>
        <v>#REF!</v>
      </c>
      <c r="J99" s="49" t="e">
        <f>#REF!+J100</f>
        <v>#REF!</v>
      </c>
      <c r="K99" s="64"/>
      <c r="L99" s="24">
        <f t="shared" ref="L99:N100" si="7">L100</f>
        <v>42806.3</v>
      </c>
      <c r="M99" s="24">
        <f t="shared" si="7"/>
        <v>42066.8</v>
      </c>
      <c r="N99" s="24">
        <f t="shared" si="7"/>
        <v>-739.5</v>
      </c>
      <c r="O99" s="16"/>
      <c r="P99" s="16"/>
      <c r="Q99" s="16"/>
      <c r="R99" s="16"/>
      <c r="S99" s="16"/>
      <c r="T99" s="16"/>
    </row>
    <row r="100" spans="1:20" s="59" customFormat="1" ht="18.75" x14ac:dyDescent="0.25">
      <c r="A100" s="18" t="s">
        <v>23</v>
      </c>
      <c r="B100" s="17">
        <v>949</v>
      </c>
      <c r="C100" s="19" t="s">
        <v>24</v>
      </c>
      <c r="D100" s="19"/>
      <c r="E100" s="43"/>
      <c r="F100" s="43"/>
      <c r="G100" s="49"/>
      <c r="H100" s="55" t="e">
        <f>H102+#REF!+#REF!+#REF!+#REF!+#REF!</f>
        <v>#REF!</v>
      </c>
      <c r="I100" s="55" t="e">
        <f>I102+#REF!+#REF!+#REF!+#REF!+#REF!</f>
        <v>#REF!</v>
      </c>
      <c r="J100" s="55" t="e">
        <f>J102+#REF!+#REF!+#REF!+#REF!+#REF!</f>
        <v>#REF!</v>
      </c>
      <c r="K100" s="63"/>
      <c r="L100" s="24">
        <f t="shared" si="7"/>
        <v>42806.3</v>
      </c>
      <c r="M100" s="24">
        <f t="shared" si="7"/>
        <v>42066.8</v>
      </c>
      <c r="N100" s="24">
        <f t="shared" si="7"/>
        <v>-739.5</v>
      </c>
      <c r="O100" s="16"/>
      <c r="P100" s="16"/>
      <c r="Q100" s="16"/>
      <c r="R100" s="16"/>
      <c r="S100" s="16"/>
      <c r="T100" s="16"/>
    </row>
    <row r="101" spans="1:20" s="59" customFormat="1" ht="37.5" x14ac:dyDescent="0.25">
      <c r="A101" s="18" t="s">
        <v>150</v>
      </c>
      <c r="B101" s="17">
        <v>949</v>
      </c>
      <c r="C101" s="19" t="s">
        <v>24</v>
      </c>
      <c r="D101" s="19" t="s">
        <v>116</v>
      </c>
      <c r="E101" s="43"/>
      <c r="F101" s="43"/>
      <c r="G101" s="49"/>
      <c r="H101" s="55"/>
      <c r="I101" s="55"/>
      <c r="J101" s="55"/>
      <c r="K101" s="63"/>
      <c r="L101" s="24">
        <f>L110+L102+L107</f>
        <v>42806.3</v>
      </c>
      <c r="M101" s="24">
        <f>M110+M102+M107</f>
        <v>42066.8</v>
      </c>
      <c r="N101" s="24">
        <f>N110+N102+N107</f>
        <v>-739.5</v>
      </c>
      <c r="O101" s="16"/>
      <c r="P101" s="16"/>
      <c r="Q101" s="16"/>
      <c r="R101" s="16"/>
      <c r="S101" s="16"/>
      <c r="T101" s="16"/>
    </row>
    <row r="102" spans="1:20" s="59" customFormat="1" ht="114.6" customHeight="1" x14ac:dyDescent="0.25">
      <c r="A102" s="26" t="s">
        <v>151</v>
      </c>
      <c r="B102" s="5">
        <v>949</v>
      </c>
      <c r="C102" s="27" t="s">
        <v>24</v>
      </c>
      <c r="D102" s="27" t="s">
        <v>118</v>
      </c>
      <c r="E102" s="38"/>
      <c r="F102" s="38"/>
      <c r="G102" s="55">
        <v>1296</v>
      </c>
      <c r="H102" s="55" t="e">
        <f>#REF!</f>
        <v>#REF!</v>
      </c>
      <c r="I102" s="55" t="e">
        <f>#REF!</f>
        <v>#REF!</v>
      </c>
      <c r="J102" s="55" t="e">
        <f>#REF!</f>
        <v>#REF!</v>
      </c>
      <c r="K102" s="63">
        <v>2072</v>
      </c>
      <c r="L102" s="32">
        <f>L103+L105</f>
        <v>41556.300000000003</v>
      </c>
      <c r="M102" s="32">
        <f>M103+M105</f>
        <v>40816.800000000003</v>
      </c>
      <c r="N102" s="32">
        <f>N103+N105</f>
        <v>-739.5</v>
      </c>
      <c r="O102" s="16"/>
      <c r="P102" s="16"/>
      <c r="Q102" s="16"/>
      <c r="R102" s="16"/>
      <c r="S102" s="16"/>
      <c r="T102" s="16"/>
    </row>
    <row r="103" spans="1:20" s="59" customFormat="1" ht="31.5" x14ac:dyDescent="0.25">
      <c r="A103" s="39" t="s">
        <v>92</v>
      </c>
      <c r="B103" s="5">
        <v>949</v>
      </c>
      <c r="C103" s="33" t="s">
        <v>24</v>
      </c>
      <c r="D103" s="33" t="s">
        <v>118</v>
      </c>
      <c r="E103" s="33" t="s">
        <v>60</v>
      </c>
      <c r="F103" s="33"/>
      <c r="G103" s="40"/>
      <c r="H103" s="40"/>
      <c r="I103" s="54"/>
      <c r="J103" s="54"/>
      <c r="K103" s="65"/>
      <c r="L103" s="36">
        <f>L104</f>
        <v>41356.300000000003</v>
      </c>
      <c r="M103" s="36">
        <f>M104</f>
        <v>40616.800000000003</v>
      </c>
      <c r="N103" s="36">
        <f>N104</f>
        <v>-739.5</v>
      </c>
      <c r="O103" s="16"/>
      <c r="P103" s="16"/>
      <c r="Q103" s="16"/>
      <c r="R103" s="16"/>
      <c r="S103" s="16"/>
      <c r="T103" s="16"/>
    </row>
    <row r="104" spans="1:20" s="59" customFormat="1" ht="31.5" x14ac:dyDescent="0.25">
      <c r="A104" s="39" t="s">
        <v>71</v>
      </c>
      <c r="B104" s="5">
        <v>949</v>
      </c>
      <c r="C104" s="33" t="s">
        <v>24</v>
      </c>
      <c r="D104" s="33" t="s">
        <v>118</v>
      </c>
      <c r="E104" s="33" t="s">
        <v>70</v>
      </c>
      <c r="F104" s="33"/>
      <c r="G104" s="40"/>
      <c r="H104" s="40"/>
      <c r="I104" s="54"/>
      <c r="J104" s="54"/>
      <c r="K104" s="65"/>
      <c r="L104" s="36">
        <v>41356.300000000003</v>
      </c>
      <c r="M104" s="36">
        <f>L104+N104</f>
        <v>40616.800000000003</v>
      </c>
      <c r="N104" s="36">
        <v>-739.5</v>
      </c>
      <c r="O104" s="16"/>
      <c r="P104" s="16"/>
      <c r="Q104" s="16"/>
      <c r="R104" s="16"/>
      <c r="S104" s="16"/>
      <c r="T104" s="16"/>
    </row>
    <row r="105" spans="1:20" s="59" customFormat="1" ht="18.75" x14ac:dyDescent="0.25">
      <c r="A105" s="39" t="s">
        <v>62</v>
      </c>
      <c r="B105" s="5">
        <v>949</v>
      </c>
      <c r="C105" s="33" t="s">
        <v>24</v>
      </c>
      <c r="D105" s="33" t="s">
        <v>118</v>
      </c>
      <c r="E105" s="33" t="s">
        <v>61</v>
      </c>
      <c r="F105" s="33" t="s">
        <v>148</v>
      </c>
      <c r="G105" s="40"/>
      <c r="H105" s="40"/>
      <c r="I105" s="40"/>
      <c r="J105" s="40"/>
      <c r="K105" s="66"/>
      <c r="L105" s="36">
        <f>L106</f>
        <v>200</v>
      </c>
      <c r="M105" s="36">
        <f>M106</f>
        <v>200</v>
      </c>
      <c r="N105" s="36">
        <f>N106</f>
        <v>0</v>
      </c>
      <c r="O105" s="16"/>
      <c r="P105" s="16"/>
      <c r="Q105" s="16"/>
      <c r="R105" s="16"/>
      <c r="S105" s="16"/>
      <c r="T105" s="16"/>
    </row>
    <row r="106" spans="1:20" s="59" customFormat="1" ht="18.75" x14ac:dyDescent="0.25">
      <c r="A106" s="39" t="s">
        <v>73</v>
      </c>
      <c r="B106" s="5">
        <v>949</v>
      </c>
      <c r="C106" s="33" t="s">
        <v>24</v>
      </c>
      <c r="D106" s="33" t="s">
        <v>118</v>
      </c>
      <c r="E106" s="33" t="s">
        <v>72</v>
      </c>
      <c r="F106" s="33" t="s">
        <v>148</v>
      </c>
      <c r="G106" s="40"/>
      <c r="H106" s="40"/>
      <c r="I106" s="40"/>
      <c r="J106" s="40"/>
      <c r="K106" s="66"/>
      <c r="L106" s="36">
        <v>200</v>
      </c>
      <c r="M106" s="36">
        <f>L106+N106</f>
        <v>200</v>
      </c>
      <c r="N106" s="36">
        <v>0</v>
      </c>
      <c r="O106" s="16"/>
      <c r="P106" s="16"/>
      <c r="Q106" s="16"/>
      <c r="R106" s="16"/>
      <c r="S106" s="16"/>
      <c r="T106" s="16"/>
    </row>
    <row r="107" spans="1:20" s="59" customFormat="1" ht="93.75" x14ac:dyDescent="0.25">
      <c r="A107" s="26" t="s">
        <v>152</v>
      </c>
      <c r="B107" s="5">
        <v>949</v>
      </c>
      <c r="C107" s="33" t="s">
        <v>24</v>
      </c>
      <c r="D107" s="27" t="s">
        <v>129</v>
      </c>
      <c r="E107" s="33"/>
      <c r="F107" s="33"/>
      <c r="G107" s="40"/>
      <c r="H107" s="40"/>
      <c r="I107" s="40"/>
      <c r="J107" s="40"/>
      <c r="K107" s="66"/>
      <c r="L107" s="36">
        <f t="shared" ref="L107:N108" si="8">L108</f>
        <v>250</v>
      </c>
      <c r="M107" s="36">
        <f t="shared" si="8"/>
        <v>250</v>
      </c>
      <c r="N107" s="36">
        <f t="shared" si="8"/>
        <v>0</v>
      </c>
      <c r="O107" s="16"/>
      <c r="P107" s="16"/>
      <c r="Q107" s="16"/>
      <c r="R107" s="16"/>
      <c r="S107" s="16"/>
      <c r="T107" s="16"/>
    </row>
    <row r="108" spans="1:20" s="59" customFormat="1" ht="31.5" x14ac:dyDescent="0.25">
      <c r="A108" s="39" t="s">
        <v>92</v>
      </c>
      <c r="B108" s="5">
        <v>949</v>
      </c>
      <c r="C108" s="33" t="s">
        <v>24</v>
      </c>
      <c r="D108" s="33" t="s">
        <v>129</v>
      </c>
      <c r="E108" s="33" t="s">
        <v>60</v>
      </c>
      <c r="F108" s="33"/>
      <c r="G108" s="40"/>
      <c r="H108" s="40"/>
      <c r="I108" s="40"/>
      <c r="J108" s="40"/>
      <c r="K108" s="66"/>
      <c r="L108" s="36">
        <f t="shared" si="8"/>
        <v>250</v>
      </c>
      <c r="M108" s="36">
        <f t="shared" si="8"/>
        <v>250</v>
      </c>
      <c r="N108" s="36">
        <f t="shared" si="8"/>
        <v>0</v>
      </c>
      <c r="O108" s="16"/>
      <c r="P108" s="16"/>
      <c r="Q108" s="16"/>
      <c r="R108" s="16"/>
      <c r="S108" s="16"/>
      <c r="T108" s="16"/>
    </row>
    <row r="109" spans="1:20" s="59" customFormat="1" ht="31.5" x14ac:dyDescent="0.25">
      <c r="A109" s="39" t="s">
        <v>71</v>
      </c>
      <c r="B109" s="5">
        <v>949</v>
      </c>
      <c r="C109" s="33" t="s">
        <v>24</v>
      </c>
      <c r="D109" s="33" t="s">
        <v>129</v>
      </c>
      <c r="E109" s="33" t="s">
        <v>70</v>
      </c>
      <c r="F109" s="33"/>
      <c r="G109" s="40"/>
      <c r="H109" s="40"/>
      <c r="I109" s="40"/>
      <c r="J109" s="40"/>
      <c r="K109" s="66"/>
      <c r="L109" s="36">
        <v>250</v>
      </c>
      <c r="M109" s="36">
        <f>L109+N109</f>
        <v>250</v>
      </c>
      <c r="N109" s="36">
        <v>0</v>
      </c>
      <c r="O109" s="16"/>
      <c r="P109" s="16"/>
      <c r="Q109" s="16"/>
      <c r="R109" s="16"/>
      <c r="S109" s="16"/>
      <c r="T109" s="16"/>
    </row>
    <row r="110" spans="1:20" s="59" customFormat="1" ht="76.900000000000006" customHeight="1" x14ac:dyDescent="0.25">
      <c r="A110" s="26" t="s">
        <v>155</v>
      </c>
      <c r="B110" s="5">
        <v>949</v>
      </c>
      <c r="C110" s="27" t="s">
        <v>24</v>
      </c>
      <c r="D110" s="27" t="s">
        <v>117</v>
      </c>
      <c r="E110" s="33"/>
      <c r="F110" s="33"/>
      <c r="G110" s="34"/>
      <c r="H110" s="34"/>
      <c r="I110" s="34"/>
      <c r="J110" s="34"/>
      <c r="K110" s="35">
        <v>1505</v>
      </c>
      <c r="L110" s="32">
        <f>L112</f>
        <v>1000</v>
      </c>
      <c r="M110" s="32">
        <f>M112</f>
        <v>1000</v>
      </c>
      <c r="N110" s="32">
        <f>N112</f>
        <v>0</v>
      </c>
      <c r="O110" s="16"/>
      <c r="P110" s="16"/>
      <c r="Q110" s="16"/>
      <c r="R110" s="16"/>
      <c r="S110" s="16"/>
      <c r="T110" s="16"/>
    </row>
    <row r="111" spans="1:20" s="59" customFormat="1" ht="31.5" x14ac:dyDescent="0.25">
      <c r="A111" s="39" t="s">
        <v>92</v>
      </c>
      <c r="B111" s="5">
        <v>949</v>
      </c>
      <c r="C111" s="33" t="s">
        <v>24</v>
      </c>
      <c r="D111" s="33" t="s">
        <v>117</v>
      </c>
      <c r="E111" s="33" t="s">
        <v>60</v>
      </c>
      <c r="F111" s="33"/>
      <c r="G111" s="34"/>
      <c r="H111" s="34"/>
      <c r="I111" s="34"/>
      <c r="J111" s="34"/>
      <c r="K111" s="35"/>
      <c r="L111" s="36">
        <f>L112</f>
        <v>1000</v>
      </c>
      <c r="M111" s="36">
        <f>M112</f>
        <v>1000</v>
      </c>
      <c r="N111" s="36">
        <f>N112</f>
        <v>0</v>
      </c>
      <c r="O111" s="16"/>
      <c r="P111" s="16"/>
      <c r="Q111" s="16"/>
      <c r="R111" s="16"/>
      <c r="S111" s="16"/>
      <c r="T111" s="16"/>
    </row>
    <row r="112" spans="1:20" s="59" customFormat="1" ht="31.5" x14ac:dyDescent="0.25">
      <c r="A112" s="39" t="s">
        <v>71</v>
      </c>
      <c r="B112" s="5">
        <v>949</v>
      </c>
      <c r="C112" s="33" t="s">
        <v>24</v>
      </c>
      <c r="D112" s="33" t="s">
        <v>117</v>
      </c>
      <c r="E112" s="33" t="s">
        <v>70</v>
      </c>
      <c r="F112" s="33"/>
      <c r="G112" s="34"/>
      <c r="H112" s="34"/>
      <c r="I112" s="34"/>
      <c r="J112" s="34"/>
      <c r="K112" s="35"/>
      <c r="L112" s="36">
        <v>1000</v>
      </c>
      <c r="M112" s="36">
        <f>L112+N112</f>
        <v>1000</v>
      </c>
      <c r="N112" s="36">
        <v>0</v>
      </c>
      <c r="O112" s="16"/>
      <c r="P112" s="16"/>
      <c r="Q112" s="16"/>
      <c r="R112" s="16"/>
      <c r="S112" s="16"/>
      <c r="T112" s="16"/>
    </row>
    <row r="113" spans="1:20" s="25" customFormat="1" ht="41.25" customHeight="1" x14ac:dyDescent="0.25">
      <c r="A113" s="18" t="s">
        <v>25</v>
      </c>
      <c r="B113" s="17">
        <v>949</v>
      </c>
      <c r="C113" s="19" t="s">
        <v>26</v>
      </c>
      <c r="D113" s="19"/>
      <c r="E113" s="43"/>
      <c r="F113" s="43"/>
      <c r="G113" s="15"/>
      <c r="H113" s="15" t="e">
        <f>#REF!</f>
        <v>#REF!</v>
      </c>
      <c r="I113" s="15" t="e">
        <f>#REF!</f>
        <v>#REF!</v>
      </c>
      <c r="J113" s="15" t="e">
        <f>#REF!</f>
        <v>#REF!</v>
      </c>
      <c r="K113" s="23"/>
      <c r="L113" s="24">
        <f>L114+L118</f>
        <v>573</v>
      </c>
      <c r="M113" s="24">
        <f>M114+M118</f>
        <v>773</v>
      </c>
      <c r="N113" s="24">
        <f>N114+N118</f>
        <v>200</v>
      </c>
      <c r="O113" s="16"/>
      <c r="P113" s="16"/>
      <c r="Q113" s="16"/>
      <c r="R113" s="16"/>
      <c r="S113" s="16"/>
      <c r="T113" s="16"/>
    </row>
    <row r="114" spans="1:20" s="25" customFormat="1" ht="41.25" customHeight="1" x14ac:dyDescent="0.25">
      <c r="A114" s="18" t="s">
        <v>52</v>
      </c>
      <c r="B114" s="17"/>
      <c r="C114" s="19" t="s">
        <v>53</v>
      </c>
      <c r="D114" s="19"/>
      <c r="E114" s="43"/>
      <c r="F114" s="43"/>
      <c r="G114" s="15"/>
      <c r="H114" s="15"/>
      <c r="I114" s="15"/>
      <c r="J114" s="15"/>
      <c r="K114" s="23"/>
      <c r="L114" s="24">
        <f>L115</f>
        <v>65</v>
      </c>
      <c r="M114" s="24">
        <f>M115</f>
        <v>65</v>
      </c>
      <c r="N114" s="24">
        <f>N115</f>
        <v>0</v>
      </c>
      <c r="O114" s="16"/>
      <c r="P114" s="16"/>
      <c r="Q114" s="16"/>
      <c r="R114" s="16"/>
      <c r="S114" s="16"/>
      <c r="T114" s="16"/>
    </row>
    <row r="115" spans="1:20" s="25" customFormat="1" ht="112.9" customHeight="1" x14ac:dyDescent="0.25">
      <c r="A115" s="83" t="s">
        <v>138</v>
      </c>
      <c r="B115" s="5">
        <v>949</v>
      </c>
      <c r="C115" s="27" t="s">
        <v>53</v>
      </c>
      <c r="D115" s="27" t="s">
        <v>119</v>
      </c>
      <c r="E115" s="38"/>
      <c r="F115" s="60"/>
      <c r="G115" s="55"/>
      <c r="H115" s="45"/>
      <c r="I115" s="45"/>
      <c r="J115" s="45"/>
      <c r="K115" s="56"/>
      <c r="L115" s="32">
        <f>L117</f>
        <v>65</v>
      </c>
      <c r="M115" s="32">
        <f>M117</f>
        <v>65</v>
      </c>
      <c r="N115" s="32">
        <f>N117</f>
        <v>0</v>
      </c>
      <c r="O115" s="16"/>
      <c r="P115" s="16"/>
      <c r="Q115" s="16"/>
      <c r="R115" s="16"/>
      <c r="S115" s="16"/>
      <c r="T115" s="16"/>
    </row>
    <row r="116" spans="1:20" s="25" customFormat="1" ht="32.25" customHeight="1" x14ac:dyDescent="0.25">
      <c r="A116" s="39" t="s">
        <v>92</v>
      </c>
      <c r="B116" s="82">
        <v>949</v>
      </c>
      <c r="C116" s="33" t="s">
        <v>53</v>
      </c>
      <c r="D116" s="33" t="s">
        <v>119</v>
      </c>
      <c r="E116" s="33" t="s">
        <v>60</v>
      </c>
      <c r="F116" s="37"/>
      <c r="G116" s="40"/>
      <c r="H116" s="34"/>
      <c r="I116" s="34"/>
      <c r="J116" s="34"/>
      <c r="K116" s="35"/>
      <c r="L116" s="36">
        <f>L117</f>
        <v>65</v>
      </c>
      <c r="M116" s="36">
        <f>M117</f>
        <v>65</v>
      </c>
      <c r="N116" s="36">
        <f>N117</f>
        <v>0</v>
      </c>
      <c r="O116" s="16"/>
      <c r="P116" s="16"/>
      <c r="Q116" s="16"/>
      <c r="R116" s="16"/>
      <c r="S116" s="16"/>
      <c r="T116" s="16"/>
    </row>
    <row r="117" spans="1:20" s="25" customFormat="1" ht="30.75" customHeight="1" x14ac:dyDescent="0.25">
      <c r="A117" s="39" t="s">
        <v>71</v>
      </c>
      <c r="B117" s="82">
        <v>949</v>
      </c>
      <c r="C117" s="33" t="s">
        <v>53</v>
      </c>
      <c r="D117" s="33" t="s">
        <v>119</v>
      </c>
      <c r="E117" s="33" t="s">
        <v>70</v>
      </c>
      <c r="F117" s="37"/>
      <c r="G117" s="40"/>
      <c r="H117" s="34"/>
      <c r="I117" s="34"/>
      <c r="J117" s="34"/>
      <c r="K117" s="35"/>
      <c r="L117" s="36">
        <v>65</v>
      </c>
      <c r="M117" s="36">
        <f>L117+N117</f>
        <v>65</v>
      </c>
      <c r="N117" s="36">
        <v>0</v>
      </c>
      <c r="O117" s="16"/>
      <c r="P117" s="16"/>
      <c r="Q117" s="16"/>
      <c r="R117" s="16"/>
      <c r="S117" s="16"/>
      <c r="T117" s="16"/>
    </row>
    <row r="118" spans="1:20" ht="18.75" x14ac:dyDescent="0.25">
      <c r="A118" s="18" t="s">
        <v>77</v>
      </c>
      <c r="B118" s="17">
        <v>949</v>
      </c>
      <c r="C118" s="19" t="s">
        <v>76</v>
      </c>
      <c r="D118" s="18"/>
      <c r="E118" s="18"/>
      <c r="F118" s="18"/>
      <c r="G118" s="18"/>
      <c r="H118" s="18"/>
      <c r="I118" s="18"/>
      <c r="J118" s="18"/>
      <c r="K118" s="18"/>
      <c r="L118" s="24">
        <f>L119+L122+L125+L128</f>
        <v>508</v>
      </c>
      <c r="M118" s="24">
        <f>M119+M122+M125+M128</f>
        <v>708</v>
      </c>
      <c r="N118" s="24">
        <f>N119+N122+N125+N128</f>
        <v>200</v>
      </c>
      <c r="O118" s="16"/>
      <c r="P118" s="16"/>
      <c r="Q118" s="16"/>
      <c r="R118" s="16"/>
      <c r="S118" s="16"/>
      <c r="T118" s="16"/>
    </row>
    <row r="119" spans="1:20" ht="83.25" customHeight="1" x14ac:dyDescent="0.25">
      <c r="A119" s="91" t="s">
        <v>156</v>
      </c>
      <c r="B119" s="5">
        <v>949</v>
      </c>
      <c r="C119" s="27" t="s">
        <v>76</v>
      </c>
      <c r="D119" s="27" t="s">
        <v>121</v>
      </c>
      <c r="E119" s="27"/>
      <c r="F119" s="27"/>
      <c r="G119" s="55"/>
      <c r="H119" s="55"/>
      <c r="I119" s="55"/>
      <c r="J119" s="55"/>
      <c r="K119" s="63"/>
      <c r="L119" s="32">
        <f>L121</f>
        <v>50</v>
      </c>
      <c r="M119" s="32">
        <f>M121</f>
        <v>250</v>
      </c>
      <c r="N119" s="32">
        <f>N121</f>
        <v>200</v>
      </c>
      <c r="O119" s="16"/>
      <c r="P119" s="16"/>
      <c r="Q119" s="16"/>
      <c r="R119" s="16"/>
      <c r="S119" s="16"/>
      <c r="T119" s="16"/>
    </row>
    <row r="120" spans="1:20" ht="31.5" x14ac:dyDescent="0.25">
      <c r="A120" s="39" t="s">
        <v>92</v>
      </c>
      <c r="B120" s="5">
        <v>949</v>
      </c>
      <c r="C120" s="33" t="s">
        <v>76</v>
      </c>
      <c r="D120" s="33" t="s">
        <v>121</v>
      </c>
      <c r="E120" s="33" t="s">
        <v>60</v>
      </c>
      <c r="F120" s="33"/>
      <c r="G120" s="34"/>
      <c r="H120" s="45"/>
      <c r="I120" s="45"/>
      <c r="J120" s="45"/>
      <c r="K120" s="56"/>
      <c r="L120" s="36">
        <f>L121</f>
        <v>50</v>
      </c>
      <c r="M120" s="36">
        <f>M121</f>
        <v>250</v>
      </c>
      <c r="N120" s="36">
        <f>N121</f>
        <v>200</v>
      </c>
      <c r="O120" s="16"/>
      <c r="P120" s="16"/>
      <c r="Q120" s="16"/>
      <c r="R120" s="16"/>
      <c r="S120" s="16"/>
      <c r="T120" s="16"/>
    </row>
    <row r="121" spans="1:20" ht="31.5" x14ac:dyDescent="0.25">
      <c r="A121" s="39" t="s">
        <v>71</v>
      </c>
      <c r="B121" s="5">
        <v>949</v>
      </c>
      <c r="C121" s="33" t="s">
        <v>76</v>
      </c>
      <c r="D121" s="33" t="s">
        <v>121</v>
      </c>
      <c r="E121" s="33" t="s">
        <v>70</v>
      </c>
      <c r="F121" s="33"/>
      <c r="G121" s="34"/>
      <c r="H121" s="45"/>
      <c r="I121" s="45"/>
      <c r="J121" s="45"/>
      <c r="K121" s="56"/>
      <c r="L121" s="36">
        <v>50</v>
      </c>
      <c r="M121" s="36">
        <f>L121+N121</f>
        <v>250</v>
      </c>
      <c r="N121" s="36">
        <v>200</v>
      </c>
      <c r="O121" s="16"/>
      <c r="P121" s="16"/>
      <c r="Q121" s="16"/>
      <c r="R121" s="16"/>
      <c r="S121" s="16"/>
      <c r="T121" s="16"/>
    </row>
    <row r="122" spans="1:20" ht="78.75" customHeight="1" x14ac:dyDescent="0.25">
      <c r="A122" s="103" t="s">
        <v>157</v>
      </c>
      <c r="B122" s="5">
        <v>949</v>
      </c>
      <c r="C122" s="27" t="s">
        <v>76</v>
      </c>
      <c r="D122" s="27" t="s">
        <v>122</v>
      </c>
      <c r="E122" s="33"/>
      <c r="F122" s="33"/>
      <c r="G122" s="34"/>
      <c r="H122" s="45"/>
      <c r="I122" s="45"/>
      <c r="J122" s="45"/>
      <c r="K122" s="56"/>
      <c r="L122" s="32">
        <f t="shared" ref="L122:N123" si="9">L123</f>
        <v>36</v>
      </c>
      <c r="M122" s="32">
        <f t="shared" si="9"/>
        <v>36</v>
      </c>
      <c r="N122" s="32">
        <f t="shared" si="9"/>
        <v>0</v>
      </c>
      <c r="O122" s="16"/>
      <c r="P122" s="16"/>
      <c r="Q122" s="16"/>
      <c r="R122" s="16"/>
      <c r="S122" s="16"/>
      <c r="T122" s="16"/>
    </row>
    <row r="123" spans="1:20" ht="31.5" x14ac:dyDescent="0.25">
      <c r="A123" s="39" t="s">
        <v>92</v>
      </c>
      <c r="B123" s="5">
        <v>949</v>
      </c>
      <c r="C123" s="33" t="s">
        <v>76</v>
      </c>
      <c r="D123" s="33" t="s">
        <v>122</v>
      </c>
      <c r="E123" s="33" t="s">
        <v>60</v>
      </c>
      <c r="F123" s="33"/>
      <c r="G123" s="34"/>
      <c r="H123" s="45"/>
      <c r="I123" s="45"/>
      <c r="J123" s="45"/>
      <c r="K123" s="56"/>
      <c r="L123" s="36">
        <f t="shared" si="9"/>
        <v>36</v>
      </c>
      <c r="M123" s="36">
        <f t="shared" si="9"/>
        <v>36</v>
      </c>
      <c r="N123" s="36">
        <f t="shared" si="9"/>
        <v>0</v>
      </c>
      <c r="O123" s="16"/>
      <c r="P123" s="16"/>
      <c r="Q123" s="16"/>
      <c r="R123" s="16"/>
      <c r="S123" s="16"/>
      <c r="T123" s="16"/>
    </row>
    <row r="124" spans="1:20" ht="31.5" x14ac:dyDescent="0.25">
      <c r="A124" s="39" t="s">
        <v>71</v>
      </c>
      <c r="B124" s="5">
        <v>949</v>
      </c>
      <c r="C124" s="33" t="s">
        <v>76</v>
      </c>
      <c r="D124" s="33" t="s">
        <v>122</v>
      </c>
      <c r="E124" s="33" t="s">
        <v>70</v>
      </c>
      <c r="F124" s="33"/>
      <c r="G124" s="34"/>
      <c r="H124" s="45"/>
      <c r="I124" s="45"/>
      <c r="J124" s="45"/>
      <c r="K124" s="56"/>
      <c r="L124" s="36">
        <v>36</v>
      </c>
      <c r="M124" s="36">
        <f>L124+N124</f>
        <v>36</v>
      </c>
      <c r="N124" s="36">
        <v>0</v>
      </c>
      <c r="O124" s="16"/>
      <c r="P124" s="16"/>
      <c r="Q124" s="16"/>
      <c r="R124" s="16"/>
      <c r="S124" s="16"/>
      <c r="T124" s="16"/>
    </row>
    <row r="125" spans="1:20" ht="63" x14ac:dyDescent="0.25">
      <c r="A125" s="103" t="s">
        <v>158</v>
      </c>
      <c r="B125" s="5">
        <v>949</v>
      </c>
      <c r="C125" s="27" t="s">
        <v>76</v>
      </c>
      <c r="D125" s="27" t="s">
        <v>120</v>
      </c>
      <c r="E125" s="38"/>
      <c r="F125" s="29"/>
      <c r="G125" s="55">
        <v>268</v>
      </c>
      <c r="H125" s="45">
        <f>H137</f>
        <v>0</v>
      </c>
      <c r="I125" s="45">
        <f>I137</f>
        <v>0</v>
      </c>
      <c r="J125" s="45">
        <f>J137</f>
        <v>0</v>
      </c>
      <c r="K125" s="56">
        <v>459.5</v>
      </c>
      <c r="L125" s="32">
        <f>L127</f>
        <v>300</v>
      </c>
      <c r="M125" s="32">
        <f>M127</f>
        <v>300</v>
      </c>
      <c r="N125" s="32">
        <f>N127</f>
        <v>0</v>
      </c>
      <c r="O125" s="16"/>
      <c r="P125" s="16"/>
      <c r="Q125" s="16"/>
      <c r="R125" s="16"/>
      <c r="S125" s="16"/>
      <c r="T125" s="16"/>
    </row>
    <row r="126" spans="1:20" ht="31.5" x14ac:dyDescent="0.25">
      <c r="A126" s="39" t="s">
        <v>92</v>
      </c>
      <c r="B126" s="5">
        <v>949</v>
      </c>
      <c r="C126" s="33" t="s">
        <v>76</v>
      </c>
      <c r="D126" s="33" t="s">
        <v>120</v>
      </c>
      <c r="E126" s="33" t="s">
        <v>60</v>
      </c>
      <c r="F126" s="37"/>
      <c r="G126" s="40"/>
      <c r="H126" s="34" t="e">
        <f>#REF!</f>
        <v>#REF!</v>
      </c>
      <c r="I126" s="34" t="e">
        <f>#REF!</f>
        <v>#REF!</v>
      </c>
      <c r="J126" s="34" t="e">
        <f>#REF!</f>
        <v>#REF!</v>
      </c>
      <c r="K126" s="35"/>
      <c r="L126" s="36">
        <f>L127</f>
        <v>300</v>
      </c>
      <c r="M126" s="36">
        <f>M127</f>
        <v>300</v>
      </c>
      <c r="N126" s="36">
        <f>N127</f>
        <v>0</v>
      </c>
      <c r="O126" s="16"/>
      <c r="P126" s="16"/>
      <c r="Q126" s="16"/>
      <c r="R126" s="16"/>
      <c r="S126" s="16"/>
      <c r="T126" s="16"/>
    </row>
    <row r="127" spans="1:20" ht="31.5" x14ac:dyDescent="0.25">
      <c r="A127" s="39" t="s">
        <v>71</v>
      </c>
      <c r="B127" s="5">
        <v>949</v>
      </c>
      <c r="C127" s="33" t="s">
        <v>76</v>
      </c>
      <c r="D127" s="33" t="s">
        <v>120</v>
      </c>
      <c r="E127" s="33" t="s">
        <v>70</v>
      </c>
      <c r="F127" s="37"/>
      <c r="G127" s="40"/>
      <c r="H127" s="34" t="e">
        <f>#REF!</f>
        <v>#REF!</v>
      </c>
      <c r="I127" s="34" t="e">
        <f>#REF!</f>
        <v>#REF!</v>
      </c>
      <c r="J127" s="34" t="e">
        <f>#REF!</f>
        <v>#REF!</v>
      </c>
      <c r="K127" s="35"/>
      <c r="L127" s="36">
        <v>300</v>
      </c>
      <c r="M127" s="36">
        <f>L127+N127</f>
        <v>300</v>
      </c>
      <c r="N127" s="36">
        <v>0</v>
      </c>
      <c r="O127" s="16"/>
      <c r="P127" s="16"/>
      <c r="Q127" s="16"/>
      <c r="R127" s="16"/>
      <c r="S127" s="16"/>
      <c r="T127" s="16"/>
    </row>
    <row r="128" spans="1:20" ht="47.25" x14ac:dyDescent="0.25">
      <c r="A128" s="39" t="s">
        <v>162</v>
      </c>
      <c r="B128" s="5">
        <v>949</v>
      </c>
      <c r="C128" s="27" t="s">
        <v>76</v>
      </c>
      <c r="D128" s="27" t="s">
        <v>161</v>
      </c>
      <c r="E128" s="27"/>
      <c r="F128" s="27"/>
      <c r="G128" s="27"/>
      <c r="H128" s="27"/>
      <c r="I128" s="27"/>
      <c r="J128" s="27"/>
      <c r="K128" s="27"/>
      <c r="L128" s="32">
        <f t="shared" ref="L128:N129" si="10">L129</f>
        <v>122</v>
      </c>
      <c r="M128" s="32">
        <f t="shared" si="10"/>
        <v>122</v>
      </c>
      <c r="N128" s="32">
        <f t="shared" si="10"/>
        <v>0</v>
      </c>
      <c r="O128" s="16"/>
      <c r="P128" s="16"/>
      <c r="Q128" s="16"/>
      <c r="R128" s="16"/>
      <c r="S128" s="16"/>
      <c r="T128" s="16"/>
    </row>
    <row r="129" spans="1:20" ht="31.5" x14ac:dyDescent="0.25">
      <c r="A129" s="39" t="s">
        <v>92</v>
      </c>
      <c r="B129" s="5">
        <v>949</v>
      </c>
      <c r="C129" s="33" t="s">
        <v>76</v>
      </c>
      <c r="D129" s="33" t="s">
        <v>161</v>
      </c>
      <c r="E129" s="33" t="s">
        <v>60</v>
      </c>
      <c r="F129" s="37"/>
      <c r="G129" s="40"/>
      <c r="H129" s="34"/>
      <c r="I129" s="34"/>
      <c r="J129" s="34"/>
      <c r="K129" s="35"/>
      <c r="L129" s="36">
        <f t="shared" si="10"/>
        <v>122</v>
      </c>
      <c r="M129" s="36">
        <f t="shared" si="10"/>
        <v>122</v>
      </c>
      <c r="N129" s="36">
        <f t="shared" si="10"/>
        <v>0</v>
      </c>
      <c r="O129" s="16"/>
      <c r="P129" s="16"/>
      <c r="Q129" s="16"/>
      <c r="R129" s="16"/>
      <c r="S129" s="16"/>
      <c r="T129" s="16"/>
    </row>
    <row r="130" spans="1:20" ht="31.5" x14ac:dyDescent="0.25">
      <c r="A130" s="39" t="s">
        <v>71</v>
      </c>
      <c r="B130" s="5">
        <v>949</v>
      </c>
      <c r="C130" s="33" t="s">
        <v>76</v>
      </c>
      <c r="D130" s="33" t="s">
        <v>161</v>
      </c>
      <c r="E130" s="33" t="s">
        <v>70</v>
      </c>
      <c r="F130" s="37"/>
      <c r="G130" s="40"/>
      <c r="H130" s="34"/>
      <c r="I130" s="34"/>
      <c r="J130" s="34"/>
      <c r="K130" s="35"/>
      <c r="L130" s="36">
        <v>122</v>
      </c>
      <c r="M130" s="36">
        <f>L130+N130</f>
        <v>122</v>
      </c>
      <c r="N130" s="36">
        <v>0</v>
      </c>
      <c r="O130" s="16"/>
      <c r="P130" s="16"/>
      <c r="Q130" s="16"/>
      <c r="R130" s="16"/>
      <c r="S130" s="16"/>
      <c r="T130" s="16"/>
    </row>
    <row r="131" spans="1:20" s="25" customFormat="1" ht="18.75" x14ac:dyDescent="0.25">
      <c r="A131" s="18" t="s">
        <v>27</v>
      </c>
      <c r="B131" s="17">
        <v>949</v>
      </c>
      <c r="C131" s="19" t="s">
        <v>28</v>
      </c>
      <c r="D131" s="19"/>
      <c r="E131" s="43"/>
      <c r="F131" s="53"/>
      <c r="G131" s="13"/>
      <c r="H131" s="49"/>
      <c r="I131" s="15"/>
      <c r="J131" s="15"/>
      <c r="K131" s="23"/>
      <c r="L131" s="24">
        <f>L132</f>
        <v>8670</v>
      </c>
      <c r="M131" s="24">
        <f>M132</f>
        <v>8670</v>
      </c>
      <c r="N131" s="24">
        <f>N132</f>
        <v>0</v>
      </c>
      <c r="O131" s="16"/>
      <c r="P131" s="16"/>
      <c r="Q131" s="16"/>
      <c r="R131" s="16"/>
      <c r="S131" s="16"/>
      <c r="T131" s="16"/>
    </row>
    <row r="132" spans="1:20" s="25" customFormat="1" ht="18.75" x14ac:dyDescent="0.25">
      <c r="A132" s="18" t="s">
        <v>29</v>
      </c>
      <c r="B132" s="17">
        <v>949</v>
      </c>
      <c r="C132" s="19" t="s">
        <v>30</v>
      </c>
      <c r="D132" s="19"/>
      <c r="E132" s="43"/>
      <c r="F132" s="53"/>
      <c r="G132" s="49"/>
      <c r="H132" s="49">
        <f>H136+H164</f>
        <v>0</v>
      </c>
      <c r="I132" s="49">
        <f>I136+I164</f>
        <v>0</v>
      </c>
      <c r="J132" s="49">
        <f>J136+J164</f>
        <v>0</v>
      </c>
      <c r="K132" s="64"/>
      <c r="L132" s="24">
        <f>L136+L139+L133</f>
        <v>8670</v>
      </c>
      <c r="M132" s="24">
        <f>M136+M139+M133</f>
        <v>8670</v>
      </c>
      <c r="N132" s="24">
        <f>N136+N139+N133</f>
        <v>0</v>
      </c>
      <c r="O132" s="16"/>
      <c r="P132" s="16"/>
      <c r="Q132" s="16"/>
      <c r="R132" s="16"/>
      <c r="S132" s="16"/>
      <c r="T132" s="16"/>
    </row>
    <row r="133" spans="1:20" s="25" customFormat="1" ht="110.25" x14ac:dyDescent="0.25">
      <c r="A133" s="91" t="s">
        <v>160</v>
      </c>
      <c r="B133" s="5">
        <v>949</v>
      </c>
      <c r="C133" s="38" t="s">
        <v>30</v>
      </c>
      <c r="D133" s="38">
        <v>7600000590</v>
      </c>
      <c r="E133" s="91"/>
      <c r="F133" s="91"/>
      <c r="G133" s="91"/>
      <c r="H133" s="91"/>
      <c r="I133" s="91"/>
      <c r="J133" s="91"/>
      <c r="K133" s="91"/>
      <c r="L133" s="32">
        <f t="shared" ref="L133:N134" si="11">L134</f>
        <v>90</v>
      </c>
      <c r="M133" s="32">
        <f t="shared" si="11"/>
        <v>90</v>
      </c>
      <c r="N133" s="32">
        <f t="shared" si="11"/>
        <v>0</v>
      </c>
      <c r="O133" s="16"/>
      <c r="P133" s="16"/>
      <c r="Q133" s="16"/>
      <c r="R133" s="16"/>
      <c r="S133" s="16"/>
      <c r="T133" s="16"/>
    </row>
    <row r="134" spans="1:20" s="25" customFormat="1" ht="31.5" x14ac:dyDescent="0.25">
      <c r="A134" s="39" t="s">
        <v>92</v>
      </c>
      <c r="B134" s="5">
        <v>949</v>
      </c>
      <c r="C134" s="33" t="s">
        <v>30</v>
      </c>
      <c r="D134" s="33">
        <v>7600000590</v>
      </c>
      <c r="E134" s="33" t="s">
        <v>60</v>
      </c>
      <c r="F134" s="91"/>
      <c r="G134" s="91"/>
      <c r="H134" s="91"/>
      <c r="I134" s="91"/>
      <c r="J134" s="91"/>
      <c r="K134" s="91"/>
      <c r="L134" s="36">
        <f t="shared" si="11"/>
        <v>90</v>
      </c>
      <c r="M134" s="36">
        <f t="shared" si="11"/>
        <v>90</v>
      </c>
      <c r="N134" s="36">
        <f t="shared" si="11"/>
        <v>0</v>
      </c>
      <c r="O134" s="16"/>
      <c r="P134" s="16"/>
      <c r="Q134" s="16"/>
      <c r="R134" s="16"/>
      <c r="S134" s="16"/>
      <c r="T134" s="16"/>
    </row>
    <row r="135" spans="1:20" s="25" customFormat="1" ht="31.5" x14ac:dyDescent="0.25">
      <c r="A135" s="39" t="s">
        <v>71</v>
      </c>
      <c r="B135" s="5">
        <v>949</v>
      </c>
      <c r="C135" s="33" t="s">
        <v>30</v>
      </c>
      <c r="D135" s="33">
        <v>7600000590</v>
      </c>
      <c r="E135" s="33" t="s">
        <v>70</v>
      </c>
      <c r="F135" s="91"/>
      <c r="G135" s="91"/>
      <c r="H135" s="91"/>
      <c r="I135" s="91"/>
      <c r="J135" s="91"/>
      <c r="K135" s="91"/>
      <c r="L135" s="36">
        <v>90</v>
      </c>
      <c r="M135" s="36">
        <f>L135+N135</f>
        <v>90</v>
      </c>
      <c r="N135" s="36">
        <v>0</v>
      </c>
      <c r="O135" s="16"/>
      <c r="P135" s="16"/>
      <c r="Q135" s="16"/>
      <c r="R135" s="16"/>
      <c r="S135" s="16"/>
      <c r="T135" s="16"/>
    </row>
    <row r="136" spans="1:20" ht="67.5" customHeight="1" x14ac:dyDescent="0.25">
      <c r="A136" s="91" t="s">
        <v>159</v>
      </c>
      <c r="B136" s="5">
        <v>949</v>
      </c>
      <c r="C136" s="38" t="s">
        <v>30</v>
      </c>
      <c r="D136" s="38" t="s">
        <v>123</v>
      </c>
      <c r="E136" s="38"/>
      <c r="F136" s="29"/>
      <c r="G136" s="55"/>
      <c r="H136" s="45"/>
      <c r="I136" s="45"/>
      <c r="J136" s="45"/>
      <c r="K136" s="56"/>
      <c r="L136" s="32">
        <f t="shared" ref="L136:N137" si="12">L137</f>
        <v>710</v>
      </c>
      <c r="M136" s="32">
        <f t="shared" si="12"/>
        <v>710</v>
      </c>
      <c r="N136" s="32">
        <f t="shared" si="12"/>
        <v>0</v>
      </c>
      <c r="O136" s="16"/>
      <c r="P136" s="16"/>
      <c r="Q136" s="16"/>
      <c r="R136" s="16"/>
      <c r="S136" s="16"/>
      <c r="T136" s="16"/>
    </row>
    <row r="137" spans="1:20" ht="31.5" customHeight="1" x14ac:dyDescent="0.25">
      <c r="A137" s="39" t="s">
        <v>92</v>
      </c>
      <c r="B137" s="5">
        <v>949</v>
      </c>
      <c r="C137" s="33" t="s">
        <v>30</v>
      </c>
      <c r="D137" s="33" t="s">
        <v>123</v>
      </c>
      <c r="E137" s="33" t="s">
        <v>60</v>
      </c>
      <c r="F137" s="37"/>
      <c r="G137" s="40"/>
      <c r="H137" s="34"/>
      <c r="I137" s="34"/>
      <c r="J137" s="34"/>
      <c r="K137" s="35"/>
      <c r="L137" s="36">
        <f t="shared" si="12"/>
        <v>710</v>
      </c>
      <c r="M137" s="36">
        <f t="shared" si="12"/>
        <v>710</v>
      </c>
      <c r="N137" s="36">
        <f t="shared" si="12"/>
        <v>0</v>
      </c>
      <c r="O137" s="16"/>
      <c r="P137" s="16"/>
      <c r="Q137" s="16"/>
      <c r="R137" s="16"/>
      <c r="S137" s="16"/>
      <c r="T137" s="16"/>
    </row>
    <row r="138" spans="1:20" ht="31.5" customHeight="1" x14ac:dyDescent="0.25">
      <c r="A138" s="39" t="s">
        <v>71</v>
      </c>
      <c r="B138" s="5">
        <v>949</v>
      </c>
      <c r="C138" s="33" t="s">
        <v>30</v>
      </c>
      <c r="D138" s="33" t="s">
        <v>123</v>
      </c>
      <c r="E138" s="33" t="s">
        <v>70</v>
      </c>
      <c r="F138" s="37"/>
      <c r="G138" s="40"/>
      <c r="H138" s="34" t="e">
        <f>#REF!</f>
        <v>#REF!</v>
      </c>
      <c r="I138" s="34" t="e">
        <f>#REF!</f>
        <v>#REF!</v>
      </c>
      <c r="J138" s="34" t="e">
        <f>#REF!</f>
        <v>#REF!</v>
      </c>
      <c r="K138" s="35"/>
      <c r="L138" s="36">
        <v>710</v>
      </c>
      <c r="M138" s="36">
        <f>L138+N138</f>
        <v>710</v>
      </c>
      <c r="N138" s="36">
        <v>0</v>
      </c>
      <c r="O138" s="16"/>
      <c r="P138" s="16"/>
      <c r="Q138" s="16"/>
      <c r="R138" s="16"/>
      <c r="S138" s="16"/>
      <c r="T138" s="16"/>
    </row>
    <row r="139" spans="1:20" ht="95.25" customHeight="1" x14ac:dyDescent="0.25">
      <c r="A139" s="91" t="s">
        <v>179</v>
      </c>
      <c r="B139" s="5">
        <v>949</v>
      </c>
      <c r="C139" s="27" t="s">
        <v>30</v>
      </c>
      <c r="D139" s="27" t="s">
        <v>124</v>
      </c>
      <c r="E139" s="38"/>
      <c r="F139" s="29"/>
      <c r="G139" s="55">
        <v>1627.5</v>
      </c>
      <c r="H139" s="45" t="e">
        <f>#REF!</f>
        <v>#REF!</v>
      </c>
      <c r="I139" s="45" t="e">
        <f>#REF!</f>
        <v>#REF!</v>
      </c>
      <c r="J139" s="45" t="e">
        <f>#REF!</f>
        <v>#REF!</v>
      </c>
      <c r="K139" s="56">
        <v>2768.5</v>
      </c>
      <c r="L139" s="32">
        <f t="shared" ref="L139:N140" si="13">L140</f>
        <v>7870</v>
      </c>
      <c r="M139" s="32">
        <f t="shared" si="13"/>
        <v>7870</v>
      </c>
      <c r="N139" s="32">
        <f t="shared" si="13"/>
        <v>0</v>
      </c>
      <c r="O139" s="16"/>
      <c r="P139" s="16"/>
      <c r="Q139" s="16"/>
      <c r="R139" s="16"/>
      <c r="S139" s="16"/>
      <c r="T139" s="16"/>
    </row>
    <row r="140" spans="1:20" ht="31.5" customHeight="1" x14ac:dyDescent="0.25">
      <c r="A140" s="39" t="s">
        <v>92</v>
      </c>
      <c r="B140" s="5">
        <v>949</v>
      </c>
      <c r="C140" s="33" t="s">
        <v>30</v>
      </c>
      <c r="D140" s="33" t="s">
        <v>124</v>
      </c>
      <c r="E140" s="33" t="s">
        <v>60</v>
      </c>
      <c r="F140" s="37"/>
      <c r="G140" s="40"/>
      <c r="H140" s="34" t="e">
        <f>#REF!</f>
        <v>#REF!</v>
      </c>
      <c r="I140" s="34" t="e">
        <f>#REF!</f>
        <v>#REF!</v>
      </c>
      <c r="J140" s="34" t="e">
        <f>#REF!</f>
        <v>#REF!</v>
      </c>
      <c r="K140" s="35"/>
      <c r="L140" s="36">
        <f t="shared" si="13"/>
        <v>7870</v>
      </c>
      <c r="M140" s="36">
        <f t="shared" si="13"/>
        <v>7870</v>
      </c>
      <c r="N140" s="36">
        <f t="shared" si="13"/>
        <v>0</v>
      </c>
      <c r="O140" s="16"/>
      <c r="P140" s="16"/>
      <c r="Q140" s="16"/>
      <c r="R140" s="16"/>
      <c r="S140" s="16"/>
      <c r="T140" s="16"/>
    </row>
    <row r="141" spans="1:20" ht="31.5" x14ac:dyDescent="0.25">
      <c r="A141" s="39" t="s">
        <v>71</v>
      </c>
      <c r="B141" s="5">
        <v>949</v>
      </c>
      <c r="C141" s="33" t="s">
        <v>30</v>
      </c>
      <c r="D141" s="33" t="s">
        <v>124</v>
      </c>
      <c r="E141" s="33" t="s">
        <v>70</v>
      </c>
      <c r="F141" s="37"/>
      <c r="G141" s="40"/>
      <c r="H141" s="34" t="e">
        <f>#REF!</f>
        <v>#REF!</v>
      </c>
      <c r="I141" s="34" t="e">
        <f>#REF!</f>
        <v>#REF!</v>
      </c>
      <c r="J141" s="34" t="e">
        <f>#REF!</f>
        <v>#REF!</v>
      </c>
      <c r="K141" s="35"/>
      <c r="L141" s="36">
        <v>7870</v>
      </c>
      <c r="M141" s="36">
        <f>L141+N141</f>
        <v>7870</v>
      </c>
      <c r="N141" s="36">
        <v>0</v>
      </c>
      <c r="O141" s="16"/>
      <c r="P141" s="16"/>
      <c r="Q141" s="16"/>
      <c r="R141" s="16"/>
      <c r="S141" s="16"/>
      <c r="T141" s="16"/>
    </row>
    <row r="142" spans="1:20" ht="18.75" x14ac:dyDescent="0.25">
      <c r="A142" s="18" t="s">
        <v>44</v>
      </c>
      <c r="B142" s="17">
        <v>949</v>
      </c>
      <c r="C142" s="10">
        <v>1000</v>
      </c>
      <c r="D142" s="19"/>
      <c r="E142" s="43"/>
      <c r="F142" s="53"/>
      <c r="G142" s="49"/>
      <c r="H142" s="49"/>
      <c r="I142" s="49"/>
      <c r="J142" s="49"/>
      <c r="K142" s="64"/>
      <c r="L142" s="24">
        <f>L143+L151+L147</f>
        <v>17017.899999999998</v>
      </c>
      <c r="M142" s="24">
        <f>M143+M151+M147</f>
        <v>17017.899999999998</v>
      </c>
      <c r="N142" s="24">
        <f>N143+N151+N147</f>
        <v>0</v>
      </c>
      <c r="O142" s="16"/>
      <c r="P142" s="16"/>
      <c r="Q142" s="16"/>
      <c r="R142" s="16"/>
      <c r="S142" s="16"/>
      <c r="T142" s="16"/>
    </row>
    <row r="143" spans="1:20" ht="18.75" x14ac:dyDescent="0.25">
      <c r="A143" s="18" t="s">
        <v>146</v>
      </c>
      <c r="B143" s="17">
        <v>949</v>
      </c>
      <c r="C143" s="10">
        <v>1001</v>
      </c>
      <c r="D143" s="19"/>
      <c r="E143" s="43"/>
      <c r="F143" s="53"/>
      <c r="G143" s="49"/>
      <c r="H143" s="49"/>
      <c r="I143" s="49"/>
      <c r="J143" s="49"/>
      <c r="K143" s="64"/>
      <c r="L143" s="24">
        <f>L144</f>
        <v>297.60000000000002</v>
      </c>
      <c r="M143" s="24">
        <f t="shared" ref="M143:N145" si="14">M144</f>
        <v>297.60000000000002</v>
      </c>
      <c r="N143" s="24">
        <f t="shared" si="14"/>
        <v>0</v>
      </c>
      <c r="O143" s="16"/>
      <c r="P143" s="16"/>
      <c r="Q143" s="16"/>
      <c r="R143" s="16"/>
      <c r="S143" s="16"/>
      <c r="T143" s="16"/>
    </row>
    <row r="144" spans="1:20" ht="116.25" x14ac:dyDescent="0.25">
      <c r="A144" s="67" t="s">
        <v>147</v>
      </c>
      <c r="B144" s="5">
        <v>949</v>
      </c>
      <c r="C144" s="27" t="s">
        <v>145</v>
      </c>
      <c r="D144" s="27" t="s">
        <v>144</v>
      </c>
      <c r="E144" s="38"/>
      <c r="F144" s="37"/>
      <c r="G144" s="40"/>
      <c r="H144" s="34"/>
      <c r="I144" s="34"/>
      <c r="J144" s="34"/>
      <c r="K144" s="35"/>
      <c r="L144" s="36">
        <f>L145</f>
        <v>297.60000000000002</v>
      </c>
      <c r="M144" s="36">
        <f t="shared" si="14"/>
        <v>297.60000000000002</v>
      </c>
      <c r="N144" s="36">
        <f t="shared" si="14"/>
        <v>0</v>
      </c>
      <c r="O144" s="16"/>
      <c r="P144" s="16"/>
      <c r="Q144" s="16"/>
      <c r="R144" s="16"/>
      <c r="S144" s="16"/>
      <c r="T144" s="16"/>
    </row>
    <row r="145" spans="1:20" ht="18.75" x14ac:dyDescent="0.25">
      <c r="A145" s="80" t="s">
        <v>64</v>
      </c>
      <c r="B145" s="5">
        <v>949</v>
      </c>
      <c r="C145" s="33" t="s">
        <v>145</v>
      </c>
      <c r="D145" s="33" t="s">
        <v>144</v>
      </c>
      <c r="E145" s="33" t="s">
        <v>63</v>
      </c>
      <c r="F145" s="37"/>
      <c r="G145" s="40"/>
      <c r="H145" s="34"/>
      <c r="I145" s="34"/>
      <c r="J145" s="34"/>
      <c r="K145" s="35"/>
      <c r="L145" s="36">
        <f>L146</f>
        <v>297.60000000000002</v>
      </c>
      <c r="M145" s="36">
        <f t="shared" si="14"/>
        <v>297.60000000000002</v>
      </c>
      <c r="N145" s="36">
        <f t="shared" si="14"/>
        <v>0</v>
      </c>
      <c r="O145" s="16"/>
      <c r="P145" s="16"/>
      <c r="Q145" s="16"/>
      <c r="R145" s="16"/>
      <c r="S145" s="16"/>
      <c r="T145" s="16"/>
    </row>
    <row r="146" spans="1:20" ht="18.75" x14ac:dyDescent="0.25">
      <c r="A146" s="80" t="s">
        <v>74</v>
      </c>
      <c r="B146" s="5">
        <v>949</v>
      </c>
      <c r="C146" s="33" t="s">
        <v>145</v>
      </c>
      <c r="D146" s="33" t="s">
        <v>144</v>
      </c>
      <c r="E146" s="33" t="s">
        <v>75</v>
      </c>
      <c r="F146" s="37"/>
      <c r="G146" s="40"/>
      <c r="H146" s="34"/>
      <c r="I146" s="34"/>
      <c r="J146" s="34"/>
      <c r="K146" s="35"/>
      <c r="L146" s="36">
        <v>297.60000000000002</v>
      </c>
      <c r="M146" s="36">
        <f>L146+N146</f>
        <v>297.60000000000002</v>
      </c>
      <c r="N146" s="36">
        <v>0</v>
      </c>
      <c r="O146" s="16"/>
      <c r="P146" s="16"/>
      <c r="Q146" s="16"/>
      <c r="R146" s="16"/>
      <c r="S146" s="16"/>
      <c r="T146" s="16"/>
    </row>
    <row r="147" spans="1:20" ht="18.75" x14ac:dyDescent="0.25">
      <c r="A147" s="18" t="s">
        <v>166</v>
      </c>
      <c r="B147" s="17">
        <v>949</v>
      </c>
      <c r="C147" s="10" t="s">
        <v>167</v>
      </c>
      <c r="D147" s="19"/>
      <c r="E147" s="43"/>
      <c r="F147" s="53"/>
      <c r="G147" s="15"/>
      <c r="H147" s="15"/>
      <c r="I147" s="15"/>
      <c r="J147" s="15"/>
      <c r="K147" s="23"/>
      <c r="L147" s="24">
        <f>L148</f>
        <v>494.3</v>
      </c>
      <c r="M147" s="24">
        <f>M148</f>
        <v>494.3</v>
      </c>
      <c r="N147" s="24">
        <f>N148</f>
        <v>0</v>
      </c>
      <c r="O147" s="16"/>
      <c r="P147" s="16"/>
      <c r="Q147" s="16"/>
      <c r="R147" s="16"/>
      <c r="S147" s="16"/>
      <c r="T147" s="16"/>
    </row>
    <row r="148" spans="1:20" ht="160.5" x14ac:dyDescent="0.25">
      <c r="A148" s="67" t="s">
        <v>168</v>
      </c>
      <c r="B148" s="5">
        <v>949</v>
      </c>
      <c r="C148" s="27" t="s">
        <v>167</v>
      </c>
      <c r="D148" s="27" t="s">
        <v>127</v>
      </c>
      <c r="E148" s="38"/>
      <c r="F148" s="29"/>
      <c r="G148" s="55"/>
      <c r="H148" s="45"/>
      <c r="I148" s="45"/>
      <c r="J148" s="45"/>
      <c r="K148" s="56"/>
      <c r="L148" s="32">
        <f>L150</f>
        <v>494.3</v>
      </c>
      <c r="M148" s="32">
        <f>M150</f>
        <v>494.3</v>
      </c>
      <c r="N148" s="32">
        <f>N150</f>
        <v>0</v>
      </c>
      <c r="O148" s="16"/>
      <c r="P148" s="16"/>
      <c r="Q148" s="16"/>
      <c r="R148" s="16"/>
      <c r="S148" s="16"/>
      <c r="T148" s="16"/>
    </row>
    <row r="149" spans="1:20" ht="18.75" x14ac:dyDescent="0.25">
      <c r="A149" s="80" t="s">
        <v>64</v>
      </c>
      <c r="B149" s="5">
        <v>949</v>
      </c>
      <c r="C149" s="33" t="s">
        <v>167</v>
      </c>
      <c r="D149" s="33" t="s">
        <v>127</v>
      </c>
      <c r="E149" s="33" t="s">
        <v>63</v>
      </c>
      <c r="F149" s="37"/>
      <c r="G149" s="40"/>
      <c r="H149" s="34"/>
      <c r="I149" s="34"/>
      <c r="J149" s="34"/>
      <c r="K149" s="35"/>
      <c r="L149" s="36">
        <f>L150</f>
        <v>494.3</v>
      </c>
      <c r="M149" s="36">
        <f>M150</f>
        <v>494.3</v>
      </c>
      <c r="N149" s="36">
        <f>N150</f>
        <v>0</v>
      </c>
      <c r="O149" s="16"/>
      <c r="P149" s="16"/>
      <c r="Q149" s="16"/>
      <c r="R149" s="16"/>
      <c r="S149" s="16"/>
      <c r="T149" s="16"/>
    </row>
    <row r="150" spans="1:20" ht="18.75" x14ac:dyDescent="0.25">
      <c r="A150" s="80" t="s">
        <v>74</v>
      </c>
      <c r="B150" s="5">
        <v>949</v>
      </c>
      <c r="C150" s="33" t="s">
        <v>167</v>
      </c>
      <c r="D150" s="33" t="s">
        <v>127</v>
      </c>
      <c r="E150" s="33" t="s">
        <v>75</v>
      </c>
      <c r="F150" s="37"/>
      <c r="G150" s="40"/>
      <c r="H150" s="34"/>
      <c r="I150" s="34"/>
      <c r="J150" s="34"/>
      <c r="K150" s="35"/>
      <c r="L150" s="36">
        <v>494.3</v>
      </c>
      <c r="M150" s="36">
        <f>L150+N150</f>
        <v>494.3</v>
      </c>
      <c r="N150" s="36">
        <v>0</v>
      </c>
      <c r="O150" s="16"/>
      <c r="P150" s="16"/>
      <c r="Q150" s="16"/>
      <c r="R150" s="16"/>
      <c r="S150" s="16"/>
      <c r="T150" s="16"/>
    </row>
    <row r="151" spans="1:20" s="25" customFormat="1" ht="18.75" x14ac:dyDescent="0.25">
      <c r="A151" s="18" t="s">
        <v>31</v>
      </c>
      <c r="B151" s="17">
        <v>949</v>
      </c>
      <c r="C151" s="10">
        <v>1004</v>
      </c>
      <c r="D151" s="19"/>
      <c r="E151" s="43"/>
      <c r="F151" s="53"/>
      <c r="G151" s="15"/>
      <c r="H151" s="15" t="e">
        <f>H152+#REF!+H155</f>
        <v>#REF!</v>
      </c>
      <c r="I151" s="15" t="e">
        <f>I152+#REF!+I155</f>
        <v>#REF!</v>
      </c>
      <c r="J151" s="15" t="e">
        <f>J152+#REF!+J155</f>
        <v>#REF!</v>
      </c>
      <c r="K151" s="23"/>
      <c r="L151" s="24">
        <f>L152+L155</f>
        <v>16226</v>
      </c>
      <c r="M151" s="24">
        <f>M152+M155</f>
        <v>16226</v>
      </c>
      <c r="N151" s="24">
        <f>N152+N155</f>
        <v>0</v>
      </c>
      <c r="O151" s="16"/>
      <c r="P151" s="16"/>
      <c r="Q151" s="16"/>
      <c r="R151" s="16"/>
      <c r="S151" s="16"/>
      <c r="T151" s="16"/>
    </row>
    <row r="152" spans="1:20" ht="78" customHeight="1" x14ac:dyDescent="0.25">
      <c r="A152" s="26" t="s">
        <v>136</v>
      </c>
      <c r="B152" s="5">
        <v>949</v>
      </c>
      <c r="C152" s="27" t="s">
        <v>32</v>
      </c>
      <c r="D152" s="27" t="s">
        <v>132</v>
      </c>
      <c r="E152" s="38"/>
      <c r="F152" s="29"/>
      <c r="G152" s="30"/>
      <c r="H152" s="30"/>
      <c r="I152" s="30"/>
      <c r="J152" s="30"/>
      <c r="K152" s="31"/>
      <c r="L152" s="32">
        <f>L154</f>
        <v>7726.4</v>
      </c>
      <c r="M152" s="32">
        <f>M154</f>
        <v>7726.4</v>
      </c>
      <c r="N152" s="32">
        <f>N154</f>
        <v>0</v>
      </c>
      <c r="O152" s="16"/>
      <c r="P152" s="16"/>
      <c r="Q152" s="16"/>
      <c r="R152" s="16"/>
      <c r="S152" s="16"/>
      <c r="T152" s="16"/>
    </row>
    <row r="153" spans="1:20" ht="18.75" x14ac:dyDescent="0.25">
      <c r="A153" s="80" t="s">
        <v>64</v>
      </c>
      <c r="B153" s="5">
        <v>949</v>
      </c>
      <c r="C153" s="33" t="s">
        <v>32</v>
      </c>
      <c r="D153" s="33" t="s">
        <v>132</v>
      </c>
      <c r="E153" s="33" t="s">
        <v>63</v>
      </c>
      <c r="F153" s="29"/>
      <c r="G153" s="55"/>
      <c r="H153" s="55"/>
      <c r="I153" s="55"/>
      <c r="J153" s="55"/>
      <c r="K153" s="63"/>
      <c r="L153" s="36">
        <f>L154</f>
        <v>7726.4</v>
      </c>
      <c r="M153" s="36">
        <f>M154</f>
        <v>7726.4</v>
      </c>
      <c r="N153" s="36">
        <f>N154</f>
        <v>0</v>
      </c>
      <c r="O153" s="16"/>
      <c r="P153" s="16"/>
      <c r="Q153" s="16"/>
      <c r="R153" s="16"/>
      <c r="S153" s="16"/>
      <c r="T153" s="16"/>
    </row>
    <row r="154" spans="1:20" ht="18.75" x14ac:dyDescent="0.25">
      <c r="A154" s="80" t="s">
        <v>74</v>
      </c>
      <c r="B154" s="5">
        <v>949</v>
      </c>
      <c r="C154" s="33" t="s">
        <v>32</v>
      </c>
      <c r="D154" s="33" t="s">
        <v>132</v>
      </c>
      <c r="E154" s="33" t="s">
        <v>75</v>
      </c>
      <c r="F154" s="29"/>
      <c r="G154" s="55"/>
      <c r="H154" s="55"/>
      <c r="I154" s="55"/>
      <c r="J154" s="55"/>
      <c r="K154" s="63"/>
      <c r="L154" s="36">
        <v>7726.4</v>
      </c>
      <c r="M154" s="36">
        <f>L154+N154</f>
        <v>7726.4</v>
      </c>
      <c r="N154" s="36">
        <v>0</v>
      </c>
      <c r="O154" s="16"/>
      <c r="P154" s="16"/>
      <c r="Q154" s="16"/>
      <c r="R154" s="16"/>
      <c r="S154" s="16"/>
      <c r="T154" s="16"/>
    </row>
    <row r="155" spans="1:20" ht="58.9" customHeight="1" x14ac:dyDescent="0.25">
      <c r="A155" s="26" t="s">
        <v>83</v>
      </c>
      <c r="B155" s="5">
        <v>949</v>
      </c>
      <c r="C155" s="27" t="s">
        <v>32</v>
      </c>
      <c r="D155" s="27" t="s">
        <v>133</v>
      </c>
      <c r="E155" s="38"/>
      <c r="F155" s="29"/>
      <c r="G155" s="55"/>
      <c r="H155" s="45"/>
      <c r="I155" s="45"/>
      <c r="J155" s="45"/>
      <c r="K155" s="56"/>
      <c r="L155" s="32">
        <f>L157</f>
        <v>8499.6</v>
      </c>
      <c r="M155" s="32">
        <f>M157</f>
        <v>8499.6</v>
      </c>
      <c r="N155" s="32">
        <f>N157</f>
        <v>0</v>
      </c>
      <c r="O155" s="16"/>
      <c r="P155" s="16"/>
      <c r="Q155" s="16"/>
      <c r="R155" s="16"/>
      <c r="S155" s="16"/>
      <c r="T155" s="16"/>
    </row>
    <row r="156" spans="1:20" ht="18.75" x14ac:dyDescent="0.25">
      <c r="A156" s="80" t="s">
        <v>64</v>
      </c>
      <c r="B156" s="5">
        <v>949</v>
      </c>
      <c r="C156" s="33" t="s">
        <v>32</v>
      </c>
      <c r="D156" s="33" t="s">
        <v>133</v>
      </c>
      <c r="E156" s="33" t="s">
        <v>63</v>
      </c>
      <c r="F156" s="29"/>
      <c r="G156" s="55"/>
      <c r="H156" s="45"/>
      <c r="I156" s="45"/>
      <c r="J156" s="45"/>
      <c r="K156" s="56"/>
      <c r="L156" s="36">
        <f>L157</f>
        <v>8499.6</v>
      </c>
      <c r="M156" s="36">
        <f>M157</f>
        <v>8499.6</v>
      </c>
      <c r="N156" s="36">
        <f>N157</f>
        <v>0</v>
      </c>
      <c r="O156" s="16"/>
      <c r="P156" s="16"/>
      <c r="Q156" s="16"/>
      <c r="R156" s="16"/>
      <c r="S156" s="16"/>
      <c r="T156" s="16"/>
    </row>
    <row r="157" spans="1:20" ht="31.5" customHeight="1" x14ac:dyDescent="0.25">
      <c r="A157" s="80" t="s">
        <v>82</v>
      </c>
      <c r="B157" s="5">
        <v>949</v>
      </c>
      <c r="C157" s="33" t="s">
        <v>32</v>
      </c>
      <c r="D157" s="33" t="s">
        <v>133</v>
      </c>
      <c r="E157" s="33" t="s">
        <v>81</v>
      </c>
      <c r="F157" s="29"/>
      <c r="G157" s="55"/>
      <c r="H157" s="45"/>
      <c r="I157" s="45"/>
      <c r="J157" s="45"/>
      <c r="K157" s="56"/>
      <c r="L157" s="36">
        <v>8499.6</v>
      </c>
      <c r="M157" s="36">
        <f>L157+N157</f>
        <v>8499.6</v>
      </c>
      <c r="N157" s="36">
        <v>0</v>
      </c>
      <c r="O157" s="16"/>
      <c r="P157" s="16"/>
      <c r="Q157" s="16"/>
      <c r="R157" s="16"/>
      <c r="S157" s="16"/>
      <c r="T157" s="16"/>
    </row>
    <row r="158" spans="1:20" s="25" customFormat="1" ht="18.75" x14ac:dyDescent="0.25">
      <c r="A158" s="18" t="s">
        <v>84</v>
      </c>
      <c r="B158" s="17">
        <v>949</v>
      </c>
      <c r="C158" s="19" t="s">
        <v>40</v>
      </c>
      <c r="D158" s="19"/>
      <c r="E158" s="43"/>
      <c r="F158" s="53"/>
      <c r="G158" s="49"/>
      <c r="H158" s="44">
        <f t="shared" ref="H158:J159" si="15">H159</f>
        <v>0</v>
      </c>
      <c r="I158" s="44">
        <f t="shared" si="15"/>
        <v>0</v>
      </c>
      <c r="J158" s="44">
        <f t="shared" si="15"/>
        <v>0</v>
      </c>
      <c r="K158" s="61"/>
      <c r="L158" s="24">
        <f t="shared" ref="L158:N159" si="16">L159</f>
        <v>440</v>
      </c>
      <c r="M158" s="24">
        <f t="shared" si="16"/>
        <v>440</v>
      </c>
      <c r="N158" s="24">
        <f t="shared" si="16"/>
        <v>0</v>
      </c>
      <c r="O158" s="16"/>
      <c r="P158" s="16"/>
      <c r="Q158" s="16"/>
      <c r="R158" s="16"/>
      <c r="S158" s="16"/>
      <c r="T158" s="16"/>
    </row>
    <row r="159" spans="1:20" s="25" customFormat="1" ht="18.75" x14ac:dyDescent="0.25">
      <c r="A159" s="18" t="s">
        <v>34</v>
      </c>
      <c r="B159" s="17">
        <v>949</v>
      </c>
      <c r="C159" s="19" t="s">
        <v>33</v>
      </c>
      <c r="D159" s="19"/>
      <c r="E159" s="43"/>
      <c r="F159" s="53"/>
      <c r="G159" s="49"/>
      <c r="H159" s="44">
        <f t="shared" si="15"/>
        <v>0</v>
      </c>
      <c r="I159" s="44">
        <f t="shared" si="15"/>
        <v>0</v>
      </c>
      <c r="J159" s="44">
        <f t="shared" si="15"/>
        <v>0</v>
      </c>
      <c r="K159" s="61"/>
      <c r="L159" s="24">
        <f t="shared" si="16"/>
        <v>440</v>
      </c>
      <c r="M159" s="24">
        <f t="shared" si="16"/>
        <v>440</v>
      </c>
      <c r="N159" s="24">
        <f t="shared" si="16"/>
        <v>0</v>
      </c>
      <c r="O159" s="16"/>
      <c r="P159" s="16"/>
      <c r="Q159" s="16"/>
      <c r="R159" s="16"/>
      <c r="S159" s="16"/>
      <c r="T159" s="16"/>
    </row>
    <row r="160" spans="1:20" ht="156.75" customHeight="1" x14ac:dyDescent="0.25">
      <c r="A160" s="90" t="s">
        <v>180</v>
      </c>
      <c r="B160" s="5">
        <v>949</v>
      </c>
      <c r="C160" s="27" t="s">
        <v>33</v>
      </c>
      <c r="D160" s="27" t="s">
        <v>125</v>
      </c>
      <c r="E160" s="38"/>
      <c r="F160" s="29"/>
      <c r="G160" s="55">
        <v>382</v>
      </c>
      <c r="H160" s="45"/>
      <c r="I160" s="45"/>
      <c r="J160" s="45"/>
      <c r="K160" s="56">
        <v>400</v>
      </c>
      <c r="L160" s="32">
        <f>L162</f>
        <v>440</v>
      </c>
      <c r="M160" s="32">
        <f>M162</f>
        <v>440</v>
      </c>
      <c r="N160" s="32">
        <f>N162</f>
        <v>0</v>
      </c>
      <c r="O160" s="16"/>
      <c r="P160" s="16"/>
      <c r="Q160" s="16"/>
      <c r="R160" s="16"/>
      <c r="S160" s="16"/>
      <c r="T160" s="16"/>
    </row>
    <row r="161" spans="1:20" ht="31.5" x14ac:dyDescent="0.25">
      <c r="A161" s="39" t="s">
        <v>92</v>
      </c>
      <c r="B161" s="5">
        <v>949</v>
      </c>
      <c r="C161" s="33" t="s">
        <v>33</v>
      </c>
      <c r="D161" s="33" t="s">
        <v>125</v>
      </c>
      <c r="E161" s="33" t="s">
        <v>60</v>
      </c>
      <c r="F161" s="37"/>
      <c r="G161" s="40"/>
      <c r="H161" s="34"/>
      <c r="I161" s="34"/>
      <c r="J161" s="34"/>
      <c r="K161" s="35"/>
      <c r="L161" s="36">
        <f>L162</f>
        <v>440</v>
      </c>
      <c r="M161" s="36">
        <f>M162</f>
        <v>440</v>
      </c>
      <c r="N161" s="36">
        <f>N162</f>
        <v>0</v>
      </c>
      <c r="O161" s="16"/>
      <c r="P161" s="16"/>
      <c r="Q161" s="16"/>
      <c r="R161" s="16"/>
      <c r="S161" s="16"/>
      <c r="T161" s="16"/>
    </row>
    <row r="162" spans="1:20" ht="31.5" x14ac:dyDescent="0.25">
      <c r="A162" s="39" t="s">
        <v>71</v>
      </c>
      <c r="B162" s="5">
        <v>949</v>
      </c>
      <c r="C162" s="33" t="s">
        <v>33</v>
      </c>
      <c r="D162" s="33" t="s">
        <v>125</v>
      </c>
      <c r="E162" s="33" t="s">
        <v>70</v>
      </c>
      <c r="F162" s="37"/>
      <c r="G162" s="40"/>
      <c r="H162" s="34"/>
      <c r="I162" s="34"/>
      <c r="J162" s="34"/>
      <c r="K162" s="35"/>
      <c r="L162" s="36">
        <v>440</v>
      </c>
      <c r="M162" s="36">
        <f>L162+N162</f>
        <v>440</v>
      </c>
      <c r="N162" s="36">
        <v>0</v>
      </c>
      <c r="O162" s="16"/>
      <c r="P162" s="16"/>
      <c r="Q162" s="16"/>
      <c r="R162" s="16"/>
      <c r="S162" s="16"/>
      <c r="T162" s="16"/>
    </row>
    <row r="163" spans="1:20" s="25" customFormat="1" ht="18.75" x14ac:dyDescent="0.25">
      <c r="A163" s="18" t="s">
        <v>35</v>
      </c>
      <c r="B163" s="17">
        <v>949</v>
      </c>
      <c r="C163" s="19" t="s">
        <v>39</v>
      </c>
      <c r="D163" s="19"/>
      <c r="E163" s="43"/>
      <c r="F163" s="53"/>
      <c r="G163" s="49"/>
      <c r="H163" s="44">
        <f t="shared" ref="H163:J164" si="17">H164</f>
        <v>0</v>
      </c>
      <c r="I163" s="44">
        <f t="shared" si="17"/>
        <v>0</v>
      </c>
      <c r="J163" s="44">
        <f t="shared" si="17"/>
        <v>0</v>
      </c>
      <c r="K163" s="61"/>
      <c r="L163" s="24">
        <f t="shared" ref="L163:N164" si="18">L164</f>
        <v>456</v>
      </c>
      <c r="M163" s="24">
        <f t="shared" si="18"/>
        <v>456</v>
      </c>
      <c r="N163" s="24">
        <f t="shared" si="18"/>
        <v>0</v>
      </c>
      <c r="O163" s="16"/>
      <c r="P163" s="16"/>
      <c r="Q163" s="16"/>
      <c r="R163" s="16"/>
      <c r="S163" s="16"/>
      <c r="T163" s="16"/>
    </row>
    <row r="164" spans="1:20" s="25" customFormat="1" ht="18.75" x14ac:dyDescent="0.25">
      <c r="A164" s="18" t="s">
        <v>37</v>
      </c>
      <c r="B164" s="17">
        <v>949</v>
      </c>
      <c r="C164" s="19" t="s">
        <v>36</v>
      </c>
      <c r="D164" s="19"/>
      <c r="E164" s="43"/>
      <c r="F164" s="53"/>
      <c r="G164" s="49"/>
      <c r="H164" s="44">
        <f t="shared" si="17"/>
        <v>0</v>
      </c>
      <c r="I164" s="44">
        <f t="shared" si="17"/>
        <v>0</v>
      </c>
      <c r="J164" s="44">
        <f t="shared" si="17"/>
        <v>0</v>
      </c>
      <c r="K164" s="61"/>
      <c r="L164" s="24">
        <f t="shared" si="18"/>
        <v>456</v>
      </c>
      <c r="M164" s="24">
        <f t="shared" si="18"/>
        <v>456</v>
      </c>
      <c r="N164" s="24">
        <f t="shared" si="18"/>
        <v>0</v>
      </c>
      <c r="O164" s="16"/>
      <c r="P164" s="16"/>
      <c r="Q164" s="16"/>
      <c r="R164" s="16"/>
      <c r="S164" s="16"/>
      <c r="T164" s="16"/>
    </row>
    <row r="165" spans="1:20" ht="168.75" customHeight="1" x14ac:dyDescent="0.25">
      <c r="A165" s="67" t="s">
        <v>139</v>
      </c>
      <c r="B165" s="5">
        <v>949</v>
      </c>
      <c r="C165" s="27" t="s">
        <v>36</v>
      </c>
      <c r="D165" s="27" t="s">
        <v>126</v>
      </c>
      <c r="E165" s="38"/>
      <c r="F165" s="29"/>
      <c r="G165" s="55">
        <v>382</v>
      </c>
      <c r="H165" s="45"/>
      <c r="I165" s="45"/>
      <c r="J165" s="45"/>
      <c r="K165" s="56">
        <v>400</v>
      </c>
      <c r="L165" s="32">
        <f>L167</f>
        <v>456</v>
      </c>
      <c r="M165" s="32">
        <f>M167</f>
        <v>456</v>
      </c>
      <c r="N165" s="32">
        <f>N167</f>
        <v>0</v>
      </c>
      <c r="O165" s="16"/>
      <c r="P165" s="16"/>
      <c r="Q165" s="16"/>
      <c r="R165" s="16"/>
      <c r="S165" s="16"/>
      <c r="T165" s="16"/>
    </row>
    <row r="166" spans="1:20" ht="31.5" x14ac:dyDescent="0.25">
      <c r="A166" s="39" t="s">
        <v>92</v>
      </c>
      <c r="B166" s="5">
        <v>949</v>
      </c>
      <c r="C166" s="33" t="s">
        <v>36</v>
      </c>
      <c r="D166" s="33" t="s">
        <v>126</v>
      </c>
      <c r="E166" s="33" t="s">
        <v>60</v>
      </c>
      <c r="F166" s="37"/>
      <c r="G166" s="40"/>
      <c r="H166" s="34"/>
      <c r="I166" s="34"/>
      <c r="J166" s="34"/>
      <c r="K166" s="35"/>
      <c r="L166" s="36">
        <f>L167</f>
        <v>456</v>
      </c>
      <c r="M166" s="36">
        <f>M167</f>
        <v>456</v>
      </c>
      <c r="N166" s="36">
        <f>N167</f>
        <v>0</v>
      </c>
      <c r="O166" s="16"/>
      <c r="P166" s="16"/>
      <c r="Q166" s="16"/>
      <c r="R166" s="16"/>
      <c r="S166" s="16"/>
      <c r="T166" s="16"/>
    </row>
    <row r="167" spans="1:20" ht="31.5" x14ac:dyDescent="0.25">
      <c r="A167" s="39" t="s">
        <v>71</v>
      </c>
      <c r="B167" s="5">
        <v>949</v>
      </c>
      <c r="C167" s="33" t="s">
        <v>36</v>
      </c>
      <c r="D167" s="33" t="s">
        <v>126</v>
      </c>
      <c r="E167" s="33" t="s">
        <v>70</v>
      </c>
      <c r="F167" s="37"/>
      <c r="G167" s="40"/>
      <c r="H167" s="34"/>
      <c r="I167" s="34"/>
      <c r="J167" s="34"/>
      <c r="K167" s="35"/>
      <c r="L167" s="36">
        <v>456</v>
      </c>
      <c r="M167" s="36">
        <f>L167+N167</f>
        <v>456</v>
      </c>
      <c r="N167" s="36">
        <v>0</v>
      </c>
      <c r="O167" s="16"/>
      <c r="P167" s="16"/>
      <c r="Q167" s="16"/>
      <c r="R167" s="16"/>
      <c r="S167" s="16"/>
      <c r="T167" s="16"/>
    </row>
    <row r="168" spans="1:20" ht="37.5" customHeight="1" x14ac:dyDescent="0.25">
      <c r="A168" s="26" t="s">
        <v>38</v>
      </c>
      <c r="B168" s="68"/>
      <c r="C168" s="27"/>
      <c r="D168" s="27"/>
      <c r="E168" s="27"/>
      <c r="F168" s="69"/>
      <c r="G168" s="30"/>
      <c r="H168" s="30" t="e">
        <f>#REF!+H85+H99+H113+H131+#REF!</f>
        <v>#REF!</v>
      </c>
      <c r="I168" s="30" t="e">
        <f>#REF!+I85+I99+I113+I131+#REF!</f>
        <v>#REF!</v>
      </c>
      <c r="J168" s="30" t="e">
        <f>#REF!+J85+J99+J113+J131+#REF!</f>
        <v>#REF!</v>
      </c>
      <c r="K168" s="31"/>
      <c r="L168" s="30">
        <f>L43+L18+L5</f>
        <v>104200</v>
      </c>
      <c r="M168" s="30">
        <f>M43+M18+M5</f>
        <v>104200</v>
      </c>
      <c r="N168" s="30">
        <f>N43+N18+N5</f>
        <v>0</v>
      </c>
      <c r="O168" s="16"/>
      <c r="P168" s="16"/>
      <c r="Q168" s="16"/>
      <c r="R168" s="16"/>
      <c r="S168" s="16"/>
      <c r="T168" s="16"/>
    </row>
    <row r="169" spans="1:20" x14ac:dyDescent="0.2">
      <c r="A169" s="71"/>
      <c r="B169" s="71"/>
      <c r="C169" s="72"/>
      <c r="D169" s="72"/>
      <c r="E169" s="72"/>
      <c r="F169" s="73"/>
      <c r="H169" s="2"/>
      <c r="I169" s="2"/>
      <c r="J169" s="2"/>
      <c r="K169" s="2"/>
      <c r="L169" s="70"/>
    </row>
    <row r="170" spans="1:20" ht="15.75" x14ac:dyDescent="0.25">
      <c r="A170" s="10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20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20" x14ac:dyDescent="0.2">
      <c r="A172" s="71"/>
      <c r="B172" s="86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20" x14ac:dyDescent="0.2">
      <c r="A173" s="92"/>
      <c r="B173" s="92"/>
      <c r="C173" s="93"/>
      <c r="D173" s="93"/>
      <c r="E173" s="93"/>
      <c r="F173" s="93"/>
      <c r="G173" s="94"/>
      <c r="H173" s="95"/>
      <c r="I173" s="95"/>
      <c r="J173" s="95"/>
      <c r="K173" s="95"/>
      <c r="L173" s="96"/>
    </row>
    <row r="174" spans="1:20" x14ac:dyDescent="0.2">
      <c r="A174" s="71"/>
      <c r="B174" s="86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20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20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1"/>
      <c r="B273" s="71"/>
      <c r="C273" s="72"/>
      <c r="D273" s="72"/>
      <c r="E273" s="72"/>
      <c r="F273" s="73"/>
      <c r="G273" s="4"/>
      <c r="H273" s="2"/>
      <c r="I273" s="2"/>
      <c r="J273" s="2"/>
      <c r="K273" s="2"/>
      <c r="L273" s="70"/>
    </row>
    <row r="274" spans="1:12" x14ac:dyDescent="0.2">
      <c r="A274" s="71"/>
      <c r="B274" s="71"/>
      <c r="C274" s="72"/>
      <c r="D274" s="72"/>
      <c r="E274" s="72"/>
      <c r="F274" s="73"/>
      <c r="G274" s="4"/>
      <c r="H274" s="2"/>
      <c r="I274" s="2"/>
      <c r="J274" s="2"/>
      <c r="K274" s="2"/>
      <c r="L274" s="70"/>
    </row>
    <row r="275" spans="1:12" x14ac:dyDescent="0.2">
      <c r="A275" s="71"/>
      <c r="B275" s="71"/>
      <c r="C275" s="72"/>
      <c r="D275" s="72"/>
      <c r="E275" s="72"/>
      <c r="F275" s="73"/>
      <c r="G275" s="4"/>
      <c r="H275" s="2"/>
      <c r="I275" s="2"/>
      <c r="J275" s="2"/>
      <c r="K275" s="2"/>
      <c r="L275" s="70"/>
    </row>
    <row r="276" spans="1:12" x14ac:dyDescent="0.2">
      <c r="A276" s="71"/>
      <c r="B276" s="71"/>
      <c r="C276" s="72"/>
      <c r="D276" s="72"/>
      <c r="E276" s="72"/>
      <c r="F276" s="73"/>
      <c r="G276" s="4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  <row r="286" spans="1:12" x14ac:dyDescent="0.2">
      <c r="A286" s="70"/>
      <c r="B286" s="70"/>
      <c r="C286" s="70"/>
      <c r="D286" s="70"/>
      <c r="E286" s="70"/>
      <c r="F286" s="70"/>
      <c r="H286" s="2"/>
      <c r="I286" s="2"/>
      <c r="J286" s="2"/>
      <c r="K286" s="2"/>
      <c r="L286" s="70"/>
    </row>
    <row r="287" spans="1:12" x14ac:dyDescent="0.2">
      <c r="A287" s="70"/>
      <c r="B287" s="70"/>
      <c r="C287" s="70"/>
      <c r="D287" s="70"/>
      <c r="E287" s="70"/>
      <c r="F287" s="70"/>
      <c r="H287" s="2"/>
      <c r="I287" s="2"/>
      <c r="J287" s="2"/>
      <c r="K287" s="2"/>
      <c r="L287" s="70"/>
    </row>
    <row r="288" spans="1:12" x14ac:dyDescent="0.2">
      <c r="A288" s="70"/>
      <c r="B288" s="70"/>
      <c r="C288" s="70"/>
      <c r="D288" s="70"/>
      <c r="E288" s="70"/>
      <c r="F288" s="70"/>
      <c r="H288" s="2"/>
      <c r="I288" s="2"/>
      <c r="J288" s="2"/>
      <c r="K288" s="2"/>
      <c r="L288" s="70"/>
    </row>
    <row r="289" spans="1:12" x14ac:dyDescent="0.2">
      <c r="A289" s="70"/>
      <c r="B289" s="70"/>
      <c r="C289" s="70"/>
      <c r="D289" s="70"/>
      <c r="E289" s="70"/>
      <c r="F289" s="70"/>
      <c r="H289" s="2"/>
      <c r="I289" s="2"/>
      <c r="J289" s="2"/>
      <c r="K289" s="2"/>
      <c r="L289" s="70"/>
    </row>
  </sheetData>
  <sheetProtection selectLockedCells="1" selectUnlockedCells="1"/>
  <autoFilter ref="A4:L168"/>
  <mergeCells count="13">
    <mergeCell ref="B1:N1"/>
    <mergeCell ref="A2:N2"/>
    <mergeCell ref="A3:A4"/>
    <mergeCell ref="B3:B4"/>
    <mergeCell ref="C3:C4"/>
    <mergeCell ref="D3:D4"/>
    <mergeCell ref="E3:E4"/>
    <mergeCell ref="F3:F4"/>
    <mergeCell ref="K3:K4"/>
    <mergeCell ref="L3:L4"/>
    <mergeCell ref="H4:J4"/>
    <mergeCell ref="M3:M4"/>
    <mergeCell ref="N3:N4"/>
  </mergeCells>
  <printOptions horizontalCentered="1"/>
  <pageMargins left="0.59055118110236227" right="0" top="0.59055118110236227" bottom="0.59055118110236227" header="0.51181102362204722" footer="0.51181102362204722"/>
  <pageSetup paperSize="9" scale="56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справка ведомственная 2019 </vt:lpstr>
      <vt:lpstr>Лист1</vt:lpstr>
      <vt:lpstr>'справка ведомственная 2019 '!Заголовки_для_печати</vt:lpstr>
      <vt:lpstr>'справка ведомственная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Пользователь</cp:lastModifiedBy>
  <cp:lastPrinted>2019-07-05T06:36:02Z</cp:lastPrinted>
  <dcterms:created xsi:type="dcterms:W3CDTF">2010-12-01T08:56:03Z</dcterms:created>
  <dcterms:modified xsi:type="dcterms:W3CDTF">2019-07-08T11:20:08Z</dcterms:modified>
</cp:coreProperties>
</file>