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318"/>
  </bookViews>
  <sheets>
    <sheet name="распред.2019" sheetId="4" r:id="rId1"/>
    <sheet name="справка 2019 " sheetId="5" r:id="rId2"/>
  </sheets>
  <definedNames>
    <definedName name="_xlnm._FilterDatabase" localSheetId="0" hidden="1">распред.2019!$A$5:$K$162</definedName>
    <definedName name="_xlnm._FilterDatabase" localSheetId="1" hidden="1">'справка 2019 '!$A$4:$K$163</definedName>
    <definedName name="_xlnm.Print_Titles" localSheetId="0">распред.2019!$4:$5</definedName>
    <definedName name="_xlnm.Print_Titles" localSheetId="1">'справка 2019 '!$3:$4</definedName>
    <definedName name="_xlnm.Print_Area" localSheetId="0">распред.2019!$A$1:$K$162</definedName>
    <definedName name="_xlnm.Print_Area" localSheetId="1">'справка 2019 '!$A$1:$M$163</definedName>
  </definedNames>
  <calcPr calcId="162913" fullCalcOnLoad="1"/>
</workbook>
</file>

<file path=xl/calcChain.xml><?xml version="1.0" encoding="utf-8"?>
<calcChain xmlns="http://schemas.openxmlformats.org/spreadsheetml/2006/main">
  <c r="M52" i="5" l="1"/>
  <c r="L56" i="5"/>
  <c r="L55" i="5"/>
  <c r="M55" i="5"/>
  <c r="L9" i="5"/>
  <c r="L8" i="5" s="1"/>
  <c r="L14" i="5"/>
  <c r="L12" i="5"/>
  <c r="L17" i="5"/>
  <c r="L16" i="5"/>
  <c r="L20" i="5"/>
  <c r="L19" i="5"/>
  <c r="L22" i="5"/>
  <c r="L21" i="5"/>
  <c r="L24" i="5"/>
  <c r="L25" i="5"/>
  <c r="L28" i="5"/>
  <c r="L27" i="5"/>
  <c r="L33" i="5"/>
  <c r="L31" i="5"/>
  <c r="L29" i="5" s="1"/>
  <c r="L36" i="5"/>
  <c r="L35" i="5"/>
  <c r="L34" i="5" s="1"/>
  <c r="L38" i="5"/>
  <c r="L37" i="5"/>
  <c r="L40" i="5"/>
  <c r="L39" i="5"/>
  <c r="L43" i="5"/>
  <c r="L42" i="5" s="1"/>
  <c r="L41" i="5" s="1"/>
  <c r="L45" i="5"/>
  <c r="L44" i="5" s="1"/>
  <c r="L49" i="5"/>
  <c r="L48" i="5" s="1"/>
  <c r="L51" i="5"/>
  <c r="L50" i="5" s="1"/>
  <c r="L54" i="5"/>
  <c r="L53" i="5"/>
  <c r="L52" i="5" s="1"/>
  <c r="L60" i="5"/>
  <c r="L59" i="5" s="1"/>
  <c r="L58" i="5" s="1"/>
  <c r="L57" i="5" s="1"/>
  <c r="L64" i="5"/>
  <c r="L63" i="5" s="1"/>
  <c r="L67" i="5"/>
  <c r="L66" i="5" s="1"/>
  <c r="L65" i="5" s="1"/>
  <c r="L70" i="5"/>
  <c r="L68" i="5"/>
  <c r="L73" i="5"/>
  <c r="L72" i="5" s="1"/>
  <c r="L76" i="5"/>
  <c r="L74" i="5"/>
  <c r="L79" i="5"/>
  <c r="L84" i="5"/>
  <c r="L83" i="5" s="1"/>
  <c r="L89" i="5"/>
  <c r="L88" i="5"/>
  <c r="L87" i="5" s="1"/>
  <c r="L86" i="5" s="1"/>
  <c r="L85" i="5" s="1"/>
  <c r="L93" i="5"/>
  <c r="L99" i="5"/>
  <c r="L98" i="5" s="1"/>
  <c r="L97" i="5" s="1"/>
  <c r="L101" i="5"/>
  <c r="L100" i="5" s="1"/>
  <c r="L104" i="5"/>
  <c r="L102" i="5" s="1"/>
  <c r="L107" i="5"/>
  <c r="L106" i="5" s="1"/>
  <c r="L112" i="5"/>
  <c r="L116" i="5"/>
  <c r="L114" i="5" s="1"/>
  <c r="L119" i="5"/>
  <c r="L118" i="5" s="1"/>
  <c r="L117" i="5" s="1"/>
  <c r="L122" i="5"/>
  <c r="L120" i="5"/>
  <c r="L125" i="5"/>
  <c r="L124" i="5"/>
  <c r="L123" i="5" s="1"/>
  <c r="L130" i="5"/>
  <c r="L129" i="5" s="1"/>
  <c r="L128" i="5" s="1"/>
  <c r="L133" i="5"/>
  <c r="L136" i="5"/>
  <c r="L135" i="5" s="1"/>
  <c r="L134" i="5" s="1"/>
  <c r="L141" i="5"/>
  <c r="L140" i="5"/>
  <c r="L139" i="5" s="1"/>
  <c r="L138" i="5" s="1"/>
  <c r="L145" i="5"/>
  <c r="L144" i="5"/>
  <c r="L149" i="5"/>
  <c r="L148" i="5"/>
  <c r="L152" i="5"/>
  <c r="L151" i="5"/>
  <c r="L157" i="5"/>
  <c r="L155" i="5"/>
  <c r="L154" i="5" s="1"/>
  <c r="L153" i="5" s="1"/>
  <c r="L162" i="5"/>
  <c r="L160" i="5"/>
  <c r="L159" i="5" s="1"/>
  <c r="L158" i="5" s="1"/>
  <c r="M161" i="5"/>
  <c r="M160" i="5"/>
  <c r="M159" i="5" s="1"/>
  <c r="M158" i="5" s="1"/>
  <c r="M156" i="5"/>
  <c r="M155" i="5"/>
  <c r="M154" i="5" s="1"/>
  <c r="M153" i="5" s="1"/>
  <c r="M151" i="5"/>
  <c r="M150" i="5"/>
  <c r="M148" i="5"/>
  <c r="M147" i="5"/>
  <c r="M146" i="5" s="1"/>
  <c r="M144" i="5"/>
  <c r="M143" i="5"/>
  <c r="M142" i="5"/>
  <c r="M140" i="5"/>
  <c r="M139" i="5"/>
  <c r="M138" i="5" s="1"/>
  <c r="M137" i="5" s="1"/>
  <c r="M135" i="5"/>
  <c r="M134" i="5" s="1"/>
  <c r="M132" i="5"/>
  <c r="M131" i="5" s="1"/>
  <c r="M129" i="5"/>
  <c r="M128" i="5" s="1"/>
  <c r="M124" i="5"/>
  <c r="M123" i="5" s="1"/>
  <c r="M121" i="5"/>
  <c r="M120" i="5"/>
  <c r="M118" i="5"/>
  <c r="M117" i="5" s="1"/>
  <c r="M115" i="5"/>
  <c r="M114" i="5"/>
  <c r="M111" i="5"/>
  <c r="M110" i="5"/>
  <c r="M109" i="5"/>
  <c r="M106" i="5"/>
  <c r="M105" i="5"/>
  <c r="M103" i="5"/>
  <c r="M102" i="5"/>
  <c r="M100" i="5"/>
  <c r="M98" i="5"/>
  <c r="M97" i="5" s="1"/>
  <c r="M96" i="5" s="1"/>
  <c r="M95" i="5" s="1"/>
  <c r="M94" i="5" s="1"/>
  <c r="M92" i="5"/>
  <c r="M91" i="5"/>
  <c r="M90" i="5" s="1"/>
  <c r="M88" i="5"/>
  <c r="M87" i="5" s="1"/>
  <c r="M86" i="5" s="1"/>
  <c r="M85" i="5" s="1"/>
  <c r="M83" i="5"/>
  <c r="M82" i="5"/>
  <c r="M81" i="5" s="1"/>
  <c r="M80" i="5" s="1"/>
  <c r="M78" i="5"/>
  <c r="M77" i="5"/>
  <c r="M75" i="5"/>
  <c r="M74" i="5"/>
  <c r="M72" i="5"/>
  <c r="M71" i="5"/>
  <c r="M69" i="5"/>
  <c r="M68" i="5"/>
  <c r="M66" i="5"/>
  <c r="M65" i="5" s="1"/>
  <c r="M63" i="5"/>
  <c r="M62" i="5"/>
  <c r="M59" i="5"/>
  <c r="M58" i="5" s="1"/>
  <c r="M57" i="5" s="1"/>
  <c r="M53" i="5"/>
  <c r="M50" i="5"/>
  <c r="M47" i="5"/>
  <c r="M46" i="5" s="1"/>
  <c r="M48" i="5"/>
  <c r="M44" i="5"/>
  <c r="M42" i="5"/>
  <c r="M41" i="5"/>
  <c r="M39" i="5"/>
  <c r="M37" i="5"/>
  <c r="M35" i="5"/>
  <c r="M32" i="5"/>
  <c r="M31" i="5"/>
  <c r="M27" i="5"/>
  <c r="M26" i="5"/>
  <c r="M23" i="5"/>
  <c r="M18" i="5" s="1"/>
  <c r="M10" i="5" s="1"/>
  <c r="M21" i="5"/>
  <c r="M19" i="5"/>
  <c r="M16" i="5"/>
  <c r="M15" i="5"/>
  <c r="M13" i="5"/>
  <c r="M12" i="5"/>
  <c r="M8" i="5"/>
  <c r="M7" i="5"/>
  <c r="M6" i="5"/>
  <c r="L161" i="5"/>
  <c r="L150" i="5"/>
  <c r="L132" i="5"/>
  <c r="L131" i="5"/>
  <c r="L121" i="5"/>
  <c r="L111" i="5"/>
  <c r="L110" i="5"/>
  <c r="L109" i="5"/>
  <c r="L105" i="5"/>
  <c r="L96" i="5" s="1"/>
  <c r="L95" i="5" s="1"/>
  <c r="L94" i="5" s="1"/>
  <c r="L92" i="5"/>
  <c r="L91" i="5"/>
  <c r="L90" i="5"/>
  <c r="L82" i="5"/>
  <c r="L81" i="5" s="1"/>
  <c r="L80" i="5" s="1"/>
  <c r="L78" i="5"/>
  <c r="L77" i="5"/>
  <c r="L71" i="5"/>
  <c r="L69" i="5"/>
  <c r="L62" i="5"/>
  <c r="L61" i="5" s="1"/>
  <c r="K161" i="5"/>
  <c r="K160" i="5"/>
  <c r="K159" i="5"/>
  <c r="K158" i="5" s="1"/>
  <c r="I159" i="5"/>
  <c r="I127" i="5" s="1"/>
  <c r="H159" i="5"/>
  <c r="G159" i="5"/>
  <c r="H158" i="5"/>
  <c r="K156" i="5"/>
  <c r="K155" i="5"/>
  <c r="K154" i="5"/>
  <c r="K153" i="5" s="1"/>
  <c r="I154" i="5"/>
  <c r="I153" i="5" s="1"/>
  <c r="H154" i="5"/>
  <c r="G154" i="5"/>
  <c r="G153" i="5" s="1"/>
  <c r="H153" i="5"/>
  <c r="K151" i="5"/>
  <c r="K150" i="5"/>
  <c r="K148" i="5"/>
  <c r="K147" i="5"/>
  <c r="K146" i="5"/>
  <c r="I146" i="5"/>
  <c r="H146" i="5"/>
  <c r="G146" i="5"/>
  <c r="K144" i="5"/>
  <c r="K143" i="5"/>
  <c r="K142" i="5"/>
  <c r="K140" i="5"/>
  <c r="K139" i="5"/>
  <c r="K138" i="5" s="1"/>
  <c r="K137" i="5" s="1"/>
  <c r="I136" i="5"/>
  <c r="H136" i="5"/>
  <c r="G136" i="5"/>
  <c r="K135" i="5"/>
  <c r="I135" i="5"/>
  <c r="H135" i="5"/>
  <c r="G135" i="5"/>
  <c r="K134" i="5"/>
  <c r="I134" i="5"/>
  <c r="H134" i="5"/>
  <c r="G134" i="5"/>
  <c r="I133" i="5"/>
  <c r="H133" i="5"/>
  <c r="G133" i="5"/>
  <c r="K132" i="5"/>
  <c r="K131" i="5"/>
  <c r="K129" i="5"/>
  <c r="K128" i="5"/>
  <c r="H127" i="5"/>
  <c r="K124" i="5"/>
  <c r="K123" i="5"/>
  <c r="I122" i="5"/>
  <c r="H122" i="5"/>
  <c r="G122" i="5"/>
  <c r="K121" i="5"/>
  <c r="I121" i="5"/>
  <c r="H121" i="5"/>
  <c r="G121" i="5"/>
  <c r="K120" i="5"/>
  <c r="I120" i="5"/>
  <c r="H120" i="5"/>
  <c r="G120" i="5"/>
  <c r="K118" i="5"/>
  <c r="K117" i="5" s="1"/>
  <c r="K113" i="5" s="1"/>
  <c r="K108" i="5" s="1"/>
  <c r="K115" i="5"/>
  <c r="K114" i="5"/>
  <c r="K111" i="5"/>
  <c r="K110" i="5"/>
  <c r="K109" i="5" s="1"/>
  <c r="I108" i="5"/>
  <c r="H108" i="5"/>
  <c r="G108" i="5"/>
  <c r="K106" i="5"/>
  <c r="K105" i="5"/>
  <c r="I104" i="5"/>
  <c r="H104" i="5"/>
  <c r="H102" i="5" s="1"/>
  <c r="H95" i="5"/>
  <c r="H94" i="5" s="1"/>
  <c r="H163" i="5" s="1"/>
  <c r="G104" i="5"/>
  <c r="G102" i="5" s="1"/>
  <c r="G95" i="5" s="1"/>
  <c r="K103" i="5"/>
  <c r="I103" i="5"/>
  <c r="H103" i="5"/>
  <c r="G103" i="5"/>
  <c r="K102" i="5"/>
  <c r="I102" i="5"/>
  <c r="K100" i="5"/>
  <c r="K97" i="5" s="1"/>
  <c r="K98" i="5"/>
  <c r="I97" i="5"/>
  <c r="I95" i="5" s="1"/>
  <c r="I94" i="5"/>
  <c r="H97" i="5"/>
  <c r="G97" i="5"/>
  <c r="K92" i="5"/>
  <c r="K91" i="5"/>
  <c r="K90" i="5" s="1"/>
  <c r="K88" i="5"/>
  <c r="K87" i="5" s="1"/>
  <c r="K86" i="5"/>
  <c r="K85" i="5" s="1"/>
  <c r="I84" i="5"/>
  <c r="H84" i="5"/>
  <c r="G84" i="5"/>
  <c r="K83" i="5"/>
  <c r="I83" i="5"/>
  <c r="H83" i="5"/>
  <c r="G83" i="5"/>
  <c r="K82" i="5"/>
  <c r="I82" i="5"/>
  <c r="H82" i="5"/>
  <c r="G82" i="5"/>
  <c r="K81" i="5"/>
  <c r="I81" i="5"/>
  <c r="I80" i="5" s="1"/>
  <c r="I163" i="5" s="1"/>
  <c r="H81" i="5"/>
  <c r="H80" i="5" s="1"/>
  <c r="G81" i="5"/>
  <c r="K80" i="5"/>
  <c r="G80" i="5"/>
  <c r="G163" i="5" s="1"/>
  <c r="K78" i="5"/>
  <c r="K77" i="5"/>
  <c r="K75" i="5"/>
  <c r="K74" i="5"/>
  <c r="K72" i="5"/>
  <c r="K71" i="5" s="1"/>
  <c r="K69" i="5"/>
  <c r="K68" i="5"/>
  <c r="K66" i="5"/>
  <c r="K65" i="5" s="1"/>
  <c r="K63" i="5"/>
  <c r="K62" i="5"/>
  <c r="K61" i="5"/>
  <c r="I61" i="5"/>
  <c r="H61" i="5"/>
  <c r="G61" i="5"/>
  <c r="K59" i="5"/>
  <c r="K58" i="5" s="1"/>
  <c r="K57" i="5" s="1"/>
  <c r="K53" i="5"/>
  <c r="K52" i="5"/>
  <c r="K46" i="5" s="1"/>
  <c r="K50" i="5"/>
  <c r="K48" i="5"/>
  <c r="K47" i="5" s="1"/>
  <c r="K44" i="5"/>
  <c r="K42" i="5"/>
  <c r="K41" i="5" s="1"/>
  <c r="K39" i="5"/>
  <c r="K37" i="5"/>
  <c r="K35" i="5"/>
  <c r="K34" i="5" s="1"/>
  <c r="K30" i="5" s="1"/>
  <c r="K29" i="5"/>
  <c r="K32" i="5"/>
  <c r="K31" i="5"/>
  <c r="K27" i="5"/>
  <c r="K26" i="5"/>
  <c r="K23" i="5"/>
  <c r="K21" i="5"/>
  <c r="K19" i="5"/>
  <c r="K18" i="5" s="1"/>
  <c r="K16" i="5"/>
  <c r="K15" i="5"/>
  <c r="K13" i="5"/>
  <c r="K12" i="5"/>
  <c r="K8" i="5"/>
  <c r="K7" i="5"/>
  <c r="K6" i="5" s="1"/>
  <c r="K24" i="4"/>
  <c r="K19" i="4" s="1"/>
  <c r="K11" i="4" s="1"/>
  <c r="K141" i="4"/>
  <c r="K143" i="4"/>
  <c r="K142" i="4"/>
  <c r="K74" i="4"/>
  <c r="K73" i="4"/>
  <c r="K54" i="4"/>
  <c r="K53" i="4" s="1"/>
  <c r="K47" i="4"/>
  <c r="K123" i="4"/>
  <c r="K122" i="4"/>
  <c r="K139" i="4"/>
  <c r="K138" i="4"/>
  <c r="K137" i="4" s="1"/>
  <c r="K28" i="4"/>
  <c r="K128" i="4"/>
  <c r="K127" i="4" s="1"/>
  <c r="I121" i="4"/>
  <c r="H121" i="4"/>
  <c r="G121" i="4"/>
  <c r="K120" i="4"/>
  <c r="I120" i="4"/>
  <c r="H120" i="4"/>
  <c r="G120" i="4"/>
  <c r="K119" i="4"/>
  <c r="I119" i="4"/>
  <c r="H119" i="4"/>
  <c r="G119" i="4"/>
  <c r="K71" i="4"/>
  <c r="K70" i="4"/>
  <c r="K51" i="4"/>
  <c r="K97" i="4"/>
  <c r="K96" i="4" s="1"/>
  <c r="K95" i="4" s="1"/>
  <c r="K94" i="4" s="1"/>
  <c r="K93" i="4" s="1"/>
  <c r="K99" i="4"/>
  <c r="K105" i="4"/>
  <c r="K104" i="4"/>
  <c r="K45" i="4"/>
  <c r="K43" i="4"/>
  <c r="K42" i="4"/>
  <c r="K49" i="4"/>
  <c r="K48" i="4"/>
  <c r="K40" i="4"/>
  <c r="K35" i="4"/>
  <c r="K31" i="4" s="1"/>
  <c r="K91" i="4"/>
  <c r="K58" i="4"/>
  <c r="K57" i="4" s="1"/>
  <c r="K56" i="4"/>
  <c r="K147" i="4"/>
  <c r="I132" i="4"/>
  <c r="H132" i="4"/>
  <c r="G132" i="4"/>
  <c r="K131" i="4"/>
  <c r="K130" i="4"/>
  <c r="I135" i="4"/>
  <c r="H135" i="4"/>
  <c r="G135" i="4"/>
  <c r="K134" i="4"/>
  <c r="K133" i="4" s="1"/>
  <c r="K126" i="4"/>
  <c r="K125" i="4" s="1"/>
  <c r="I134" i="4"/>
  <c r="H134" i="4"/>
  <c r="G134" i="4"/>
  <c r="I133" i="4"/>
  <c r="H133" i="4"/>
  <c r="G133" i="4"/>
  <c r="K87" i="4"/>
  <c r="K86" i="4" s="1"/>
  <c r="K85" i="4"/>
  <c r="K90" i="4"/>
  <c r="K89" i="4"/>
  <c r="K27" i="4"/>
  <c r="K8" i="4"/>
  <c r="K7" i="4" s="1"/>
  <c r="K9" i="4"/>
  <c r="K13" i="4"/>
  <c r="K14" i="4"/>
  <c r="K16" i="4"/>
  <c r="K17" i="4"/>
  <c r="K20" i="4"/>
  <c r="K22" i="4"/>
  <c r="K32" i="4"/>
  <c r="K33" i="4"/>
  <c r="K36" i="4"/>
  <c r="K38" i="4"/>
  <c r="G60" i="4"/>
  <c r="H60" i="4"/>
  <c r="I60" i="4"/>
  <c r="K61" i="4"/>
  <c r="K62" i="4"/>
  <c r="K65" i="4"/>
  <c r="K64" i="4" s="1"/>
  <c r="K60" i="4"/>
  <c r="K67" i="4"/>
  <c r="K68" i="4"/>
  <c r="K76" i="4"/>
  <c r="K77" i="4"/>
  <c r="K81" i="4"/>
  <c r="K80" i="4"/>
  <c r="K79" i="4" s="1"/>
  <c r="G82" i="4"/>
  <c r="H82" i="4"/>
  <c r="I82" i="4"/>
  <c r="K82" i="4"/>
  <c r="G83" i="4"/>
  <c r="G81" i="4" s="1"/>
  <c r="G80" i="4"/>
  <c r="G79" i="4" s="1"/>
  <c r="G162" i="4" s="1"/>
  <c r="H83" i="4"/>
  <c r="H81" i="4"/>
  <c r="H80" i="4" s="1"/>
  <c r="H79" i="4"/>
  <c r="H162" i="4" s="1"/>
  <c r="I83" i="4"/>
  <c r="I81" i="4"/>
  <c r="I80" i="4" s="1"/>
  <c r="I79" i="4"/>
  <c r="G96" i="4"/>
  <c r="G94" i="4" s="1"/>
  <c r="H96" i="4"/>
  <c r="I96" i="4"/>
  <c r="K101" i="4"/>
  <c r="G102" i="4"/>
  <c r="H102" i="4"/>
  <c r="I102" i="4"/>
  <c r="K102" i="4"/>
  <c r="G103" i="4"/>
  <c r="G101" i="4"/>
  <c r="H103" i="4"/>
  <c r="H101" i="4" s="1"/>
  <c r="H94" i="4"/>
  <c r="H93" i="4" s="1"/>
  <c r="I103" i="4"/>
  <c r="I101" i="4" s="1"/>
  <c r="I94" i="4" s="1"/>
  <c r="I93" i="4" s="1"/>
  <c r="K109" i="4"/>
  <c r="K108" i="4" s="1"/>
  <c r="K110" i="4"/>
  <c r="G107" i="4"/>
  <c r="K113" i="4"/>
  <c r="K112" i="4" s="1"/>
  <c r="K107" i="4" s="1"/>
  <c r="K114" i="4"/>
  <c r="K117" i="4"/>
  <c r="K116" i="4" s="1"/>
  <c r="G145" i="4"/>
  <c r="H145" i="4"/>
  <c r="I145" i="4"/>
  <c r="K146" i="4"/>
  <c r="K149" i="4"/>
  <c r="K150" i="4"/>
  <c r="G153" i="4"/>
  <c r="G152" i="4" s="1"/>
  <c r="H153" i="4"/>
  <c r="H152" i="4" s="1"/>
  <c r="I153" i="4"/>
  <c r="I152" i="4" s="1"/>
  <c r="K154" i="4"/>
  <c r="K153" i="4" s="1"/>
  <c r="K152" i="4" s="1"/>
  <c r="K155" i="4"/>
  <c r="G158" i="4"/>
  <c r="G157" i="4" s="1"/>
  <c r="H158" i="4"/>
  <c r="I158" i="4"/>
  <c r="I126" i="4" s="1"/>
  <c r="K159" i="4"/>
  <c r="K158" i="4" s="1"/>
  <c r="K157" i="4"/>
  <c r="K160" i="4"/>
  <c r="H107" i="4"/>
  <c r="I107" i="4"/>
  <c r="K84" i="4"/>
  <c r="I157" i="4"/>
  <c r="L143" i="5"/>
  <c r="L142" i="5"/>
  <c r="L147" i="5"/>
  <c r="L146" i="5"/>
  <c r="L156" i="5"/>
  <c r="M34" i="5"/>
  <c r="M29" i="5"/>
  <c r="L13" i="5"/>
  <c r="L15" i="5"/>
  <c r="L23" i="5"/>
  <c r="L26" i="5"/>
  <c r="L32" i="5"/>
  <c r="M30" i="5"/>
  <c r="L47" i="5"/>
  <c r="L46" i="5" s="1"/>
  <c r="L75" i="5"/>
  <c r="L30" i="5"/>
  <c r="M11" i="5"/>
  <c r="L113" i="5"/>
  <c r="L137" i="5" l="1"/>
  <c r="I162" i="4"/>
  <c r="I158" i="5"/>
  <c r="L18" i="5"/>
  <c r="L10" i="5" s="1"/>
  <c r="K145" i="4"/>
  <c r="G127" i="5"/>
  <c r="G158" i="5"/>
  <c r="L108" i="5"/>
  <c r="L127" i="5"/>
  <c r="L126" i="5" s="1"/>
  <c r="M113" i="5"/>
  <c r="M108" i="5" s="1"/>
  <c r="H157" i="4"/>
  <c r="H126" i="4"/>
  <c r="K12" i="4"/>
  <c r="K10" i="5"/>
  <c r="K5" i="5" s="1"/>
  <c r="K163" i="5" s="1"/>
  <c r="K96" i="5"/>
  <c r="K95" i="5" s="1"/>
  <c r="K94" i="5" s="1"/>
  <c r="K30" i="4"/>
  <c r="K6" i="4" s="1"/>
  <c r="K162" i="4" s="1"/>
  <c r="G126" i="4"/>
  <c r="K136" i="4"/>
  <c r="K11" i="5"/>
  <c r="K127" i="5"/>
  <c r="K126" i="5" s="1"/>
  <c r="M61" i="5"/>
  <c r="M5" i="5" s="1"/>
  <c r="M127" i="5"/>
  <c r="M126" i="5" s="1"/>
  <c r="L103" i="5"/>
  <c r="L115" i="5"/>
  <c r="L7" i="5"/>
  <c r="L6" i="5" s="1"/>
  <c r="L5" i="5" s="1"/>
  <c r="L163" i="5" s="1"/>
  <c r="L11" i="5" l="1"/>
  <c r="M163" i="5"/>
</calcChain>
</file>

<file path=xl/sharedStrings.xml><?xml version="1.0" encoding="utf-8"?>
<sst xmlns="http://schemas.openxmlformats.org/spreadsheetml/2006/main" count="1085" uniqueCount="181">
  <si>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</si>
  <si>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</si>
  <si>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</si>
  <si>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</si>
  <si>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</si>
  <si>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</si>
  <si>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</si>
  <si>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</si>
  <si>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</si>
  <si>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</si>
  <si>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</si>
  <si>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</si>
  <si>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</si>
  <si>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</si>
  <si>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</si>
  <si>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</si>
  <si>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</si>
  <si>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</si>
  <si>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</si>
  <si>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</si>
  <si>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</si>
  <si>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</si>
  <si>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</si>
  <si>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</si>
  <si>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</si>
  <si>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</si>
  <si>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</si>
  <si>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</si>
  <si>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</si>
  <si>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</si>
  <si>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</si>
  <si>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</si>
  <si>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</si>
  <si>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</si>
  <si>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</si>
  <si>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</si>
  <si>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</si>
  <si>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</si>
  <si>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</si>
  <si>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</si>
  <si>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</si>
  <si>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</si>
  <si>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</si>
  <si>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</si>
  <si>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</si>
  <si>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</si>
  <si>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</si>
  <si>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</si>
  <si>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</si>
  <si>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</si>
  <si>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</si>
  <si>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</si>
  <si>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</si>
  <si>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</si>
  <si>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</si>
  <si>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</si>
  <si>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</si>
  <si>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</si>
  <si>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</si>
  <si>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</si>
  <si>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</si>
  <si>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</si>
  <si>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</si>
  <si>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</si>
  <si>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</si>
  <si>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</si>
  <si>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</si>
  <si>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</si>
  <si>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</si>
  <si>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</si>
  <si>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</si>
  <si>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</si>
  <si>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</si>
  <si>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</si>
  <si>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</si>
  <si>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</si>
  <si>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</si>
  <si>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</si>
  <si>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</si>
  <si>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</si>
  <si>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</si>
  <si>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</si>
  <si>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</si>
  <si>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</si>
  <si>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</si>
  <si>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</si>
  <si>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</si>
  <si>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</si>
  <si>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</si>
  <si>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</si>
  <si>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</si>
  <si>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</si>
  <si>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</si>
  <si>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</si>
  <si>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</si>
  <si>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</si>
  <si>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</si>
  <si>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</si>
  <si>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</si>
  <si>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</si>
  <si>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</si>
  <si>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</si>
  <si>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</si>
  <si>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</si>
  <si>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</si>
  <si>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</si>
  <si>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</si>
  <si>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</si>
  <si>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</si>
  <si>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</si>
  <si>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</si>
  <si>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</si>
  <si>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</si>
  <si>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</si>
  <si>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</si>
  <si>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</si>
  <si>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</si>
  <si>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</si>
  <si>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</si>
  <si>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</si>
  <si>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</si>
  <si>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</si>
  <si>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</si>
  <si>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</si>
  <si>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</si>
  <si>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</si>
  <si>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</si>
  <si>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</si>
  <si>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</si>
  <si>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</si>
  <si>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</si>
  <si>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</si>
  <si>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</si>
  <si>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</si>
  <si>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</si>
  <si>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</si>
  <si>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</si>
  <si>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949</t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</si>
  <si>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</si>
  <si>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</si>
  <si>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t>0920000460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</si>
  <si>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</si>
  <si>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</si>
  <si>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</si>
  <si>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</si>
  <si>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</si>
  <si>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</si>
  <si>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 xml:space="preserve">Сумма на 2019 год
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</si>
  <si>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</si>
  <si>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</si>
  <si>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244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</si>
  <si>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</si>
  <si>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</si>
  <si>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</si>
  <si>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</si>
  <si>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</si>
  <si>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</si>
  <si>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</si>
  <si>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8000000190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</si>
  <si>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</si>
  <si>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</si>
  <si>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</si>
  <si>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0200000051</t>
  </si>
  <si>
    <t>Расходы по организационному и материально техническому обеспечению подготовки и проведения муниципальных выборов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</si>
  <si>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</si>
  <si>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>Ведомственная целевая программа "Благоустройство территории и охрана окружающей среды" на 2019 год</t>
  </si>
  <si>
    <t>1003</t>
  </si>
  <si>
    <t>Социальное обеспечение населения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</si>
  <si>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</si>
  <si>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28.11.2018№ 08/32</t>
  </si>
  <si>
    <t>830</t>
  </si>
  <si>
    <t>Исполнение судебных актов</t>
  </si>
  <si>
    <t xml:space="preserve">Утверждено по бюджету на 2019 год
</t>
  </si>
  <si>
    <t>Уточнено по бюджету на 2019 год</t>
  </si>
  <si>
    <t>Изменения</t>
  </si>
  <si>
    <t>Справка об изменении Распределения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</si>
  <si>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>880</t>
  </si>
  <si>
    <t>Специальные расходы</t>
  </si>
  <si>
    <t>Приложение № 3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03.07.2019 №04/18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</si>
  <si>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03.07.2019№ 04/18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</si>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</sst>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3"/>
  <sheetViews>
    <sheetView tabSelected="1" view="pageBreakPreview" topLeftCell="A151" zoomScaleNormal="100" zoomScaleSheetLayoutView="100" workbookViewId="0">
      <selection activeCell="K60" sqref="K60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4" ht="67.5" customHeight="1" x14ac:dyDescent="0.25">
      <c r="A1" s="73"/>
      <c r="B1" s="99" t="s">
        <v>178</v>
      </c>
      <c r="C1" s="99"/>
      <c r="D1" s="99"/>
      <c r="E1" s="99"/>
      <c r="F1" s="99"/>
      <c r="G1" s="99"/>
      <c r="H1" s="99"/>
      <c r="I1" s="99"/>
      <c r="J1" s="99"/>
      <c r="K1" s="99"/>
    </row>
    <row r="2" spans="1:14" ht="67.5" customHeight="1" x14ac:dyDescent="0.25">
      <c r="A2" s="73"/>
      <c r="B2" s="99" t="s">
        <v>169</v>
      </c>
      <c r="C2" s="99"/>
      <c r="D2" s="99"/>
      <c r="E2" s="99"/>
      <c r="F2" s="99"/>
      <c r="G2" s="99"/>
      <c r="H2" s="99"/>
      <c r="I2" s="99"/>
      <c r="J2" s="99"/>
      <c r="K2" s="99"/>
    </row>
    <row r="3" spans="1:14" ht="138.75" customHeight="1" x14ac:dyDescent="0.2">
      <c r="A3" s="100" t="s">
        <v>146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.75" customHeight="1" x14ac:dyDescent="0.25">
      <c r="A4" s="101" t="s">
        <v>0</v>
      </c>
      <c r="B4" s="95" t="s">
        <v>1</v>
      </c>
      <c r="C4" s="95" t="s">
        <v>2</v>
      </c>
      <c r="D4" s="95" t="s">
        <v>61</v>
      </c>
      <c r="E4" s="95" t="s">
        <v>3</v>
      </c>
      <c r="F4" s="6"/>
      <c r="G4" s="7"/>
      <c r="H4" s="7"/>
      <c r="I4" s="8"/>
      <c r="J4" s="97">
        <v>2009</v>
      </c>
      <c r="K4" s="95" t="s">
        <v>147</v>
      </c>
    </row>
    <row r="5" spans="1:14" ht="55.5" customHeight="1" x14ac:dyDescent="0.2">
      <c r="A5" s="102"/>
      <c r="B5" s="96"/>
      <c r="C5" s="96"/>
      <c r="D5" s="96"/>
      <c r="E5" s="96"/>
      <c r="F5" s="9" t="s">
        <v>4</v>
      </c>
      <c r="G5" s="103"/>
      <c r="H5" s="104"/>
      <c r="I5" s="105"/>
      <c r="J5" s="98"/>
      <c r="K5" s="96"/>
    </row>
    <row r="6" spans="1:14" ht="45" customHeight="1" x14ac:dyDescent="0.2">
      <c r="A6" s="14" t="s">
        <v>62</v>
      </c>
      <c r="B6" s="15" t="s">
        <v>124</v>
      </c>
      <c r="C6" s="15"/>
      <c r="D6" s="15"/>
      <c r="E6" s="15"/>
      <c r="F6" s="15"/>
      <c r="G6" s="15"/>
      <c r="H6" s="15"/>
      <c r="I6" s="15"/>
      <c r="J6" s="15"/>
      <c r="K6" s="13">
        <f>K7+K11+K30+K47+K56+K60</f>
        <v>34017.300000000003</v>
      </c>
    </row>
    <row r="7" spans="1:14" s="21" customFormat="1" ht="45" customHeight="1" x14ac:dyDescent="0.2">
      <c r="A7" s="14" t="s">
        <v>39</v>
      </c>
      <c r="B7" s="15" t="s">
        <v>5</v>
      </c>
      <c r="C7" s="16"/>
      <c r="D7" s="17"/>
      <c r="E7" s="18">
        <v>909.4</v>
      </c>
      <c r="F7" s="13"/>
      <c r="G7" s="13"/>
      <c r="H7" s="13"/>
      <c r="I7" s="13"/>
      <c r="J7" s="19"/>
      <c r="K7" s="20">
        <f>K8</f>
        <v>1275.7</v>
      </c>
      <c r="L7" s="1"/>
      <c r="M7" s="1"/>
      <c r="N7" s="1"/>
    </row>
    <row r="8" spans="1:14" ht="24.75" customHeight="1" x14ac:dyDescent="0.2">
      <c r="A8" s="22" t="s">
        <v>6</v>
      </c>
      <c r="B8" s="23" t="s">
        <v>5</v>
      </c>
      <c r="C8" s="23" t="s">
        <v>90</v>
      </c>
      <c r="D8" s="24"/>
      <c r="E8" s="25">
        <v>909.4</v>
      </c>
      <c r="F8" s="26"/>
      <c r="G8" s="26"/>
      <c r="H8" s="26"/>
      <c r="I8" s="26"/>
      <c r="J8" s="27"/>
      <c r="K8" s="28">
        <f>K10</f>
        <v>1275.7</v>
      </c>
    </row>
    <row r="9" spans="1:14" ht="46.5" customHeight="1" x14ac:dyDescent="0.2">
      <c r="A9" s="35" t="s">
        <v>55</v>
      </c>
      <c r="B9" s="29" t="s">
        <v>5</v>
      </c>
      <c r="C9" s="29" t="s">
        <v>90</v>
      </c>
      <c r="D9" s="29" t="s">
        <v>54</v>
      </c>
      <c r="E9" s="29" t="s">
        <v>43</v>
      </c>
      <c r="F9" s="30"/>
      <c r="G9" s="30"/>
      <c r="H9" s="30"/>
      <c r="I9" s="30"/>
      <c r="J9" s="31"/>
      <c r="K9" s="32">
        <f>K10</f>
        <v>1275.7</v>
      </c>
    </row>
    <row r="10" spans="1:14" ht="15.75" x14ac:dyDescent="0.2">
      <c r="A10" s="35" t="s">
        <v>64</v>
      </c>
      <c r="B10" s="29" t="s">
        <v>5</v>
      </c>
      <c r="C10" s="29" t="s">
        <v>90</v>
      </c>
      <c r="D10" s="29" t="s">
        <v>63</v>
      </c>
      <c r="E10" s="29" t="s">
        <v>43</v>
      </c>
      <c r="F10" s="30"/>
      <c r="G10" s="30"/>
      <c r="H10" s="30"/>
      <c r="I10" s="30"/>
      <c r="J10" s="31"/>
      <c r="K10" s="32">
        <v>1275.7</v>
      </c>
    </row>
    <row r="11" spans="1:14" s="21" customFormat="1" ht="57" customHeight="1" x14ac:dyDescent="0.2">
      <c r="A11" s="14" t="s">
        <v>40</v>
      </c>
      <c r="B11" s="15" t="s">
        <v>7</v>
      </c>
      <c r="C11" s="11"/>
      <c r="D11" s="16"/>
      <c r="E11" s="70">
        <v>6729.5</v>
      </c>
      <c r="F11" s="13"/>
      <c r="G11" s="13"/>
      <c r="H11" s="13"/>
      <c r="I11" s="13"/>
      <c r="J11" s="19"/>
      <c r="K11" s="20">
        <f>K13+K16+K19+K27</f>
        <v>10939.1</v>
      </c>
      <c r="L11" s="1"/>
      <c r="M11" s="1"/>
      <c r="N11" s="1"/>
    </row>
    <row r="12" spans="1:14" s="21" customFormat="1" ht="37.5" customHeight="1" x14ac:dyDescent="0.2">
      <c r="A12" s="22" t="s">
        <v>99</v>
      </c>
      <c r="B12" s="23" t="s">
        <v>7</v>
      </c>
      <c r="C12" s="23" t="s">
        <v>98</v>
      </c>
      <c r="D12" s="29"/>
      <c r="E12" s="33"/>
      <c r="F12" s="26"/>
      <c r="G12" s="26"/>
      <c r="H12" s="26"/>
      <c r="I12" s="26"/>
      <c r="J12" s="27"/>
      <c r="K12" s="28">
        <f>K13+K16+K19</f>
        <v>10855.1</v>
      </c>
      <c r="L12" s="1"/>
      <c r="M12" s="1"/>
      <c r="N12" s="1"/>
    </row>
    <row r="13" spans="1:14" ht="37.5" customHeight="1" x14ac:dyDescent="0.2">
      <c r="A13" s="22" t="s">
        <v>44</v>
      </c>
      <c r="B13" s="23" t="s">
        <v>7</v>
      </c>
      <c r="C13" s="23" t="s">
        <v>91</v>
      </c>
      <c r="D13" s="29"/>
      <c r="E13" s="33">
        <v>390.3</v>
      </c>
      <c r="F13" s="26"/>
      <c r="G13" s="26"/>
      <c r="H13" s="26"/>
      <c r="I13" s="26"/>
      <c r="J13" s="27"/>
      <c r="K13" s="28">
        <f>K15</f>
        <v>1074.5</v>
      </c>
    </row>
    <row r="14" spans="1:14" ht="47.25" customHeight="1" x14ac:dyDescent="0.2">
      <c r="A14" s="35" t="s">
        <v>55</v>
      </c>
      <c r="B14" s="29" t="s">
        <v>7</v>
      </c>
      <c r="C14" s="29" t="s">
        <v>91</v>
      </c>
      <c r="D14" s="29" t="s">
        <v>54</v>
      </c>
      <c r="E14" s="33">
        <v>390.3</v>
      </c>
      <c r="F14" s="26"/>
      <c r="G14" s="26"/>
      <c r="H14" s="26"/>
      <c r="I14" s="26"/>
      <c r="J14" s="27"/>
      <c r="K14" s="32">
        <f>K15</f>
        <v>1074.5</v>
      </c>
    </row>
    <row r="15" spans="1:14" ht="18.75" x14ac:dyDescent="0.2">
      <c r="A15" s="35" t="s">
        <v>64</v>
      </c>
      <c r="B15" s="29" t="s">
        <v>7</v>
      </c>
      <c r="C15" s="29" t="s">
        <v>91</v>
      </c>
      <c r="D15" s="29" t="s">
        <v>63</v>
      </c>
      <c r="E15" s="33">
        <v>390.3</v>
      </c>
      <c r="F15" s="26"/>
      <c r="G15" s="26"/>
      <c r="H15" s="26"/>
      <c r="I15" s="26"/>
      <c r="J15" s="27"/>
      <c r="K15" s="32">
        <v>1074.5</v>
      </c>
    </row>
    <row r="16" spans="1:14" ht="97.5" customHeight="1" x14ac:dyDescent="0.2">
      <c r="A16" s="22" t="s">
        <v>88</v>
      </c>
      <c r="B16" s="23" t="s">
        <v>7</v>
      </c>
      <c r="C16" s="23" t="s">
        <v>92</v>
      </c>
      <c r="D16" s="34"/>
      <c r="E16" s="25">
        <v>97</v>
      </c>
      <c r="F16" s="26"/>
      <c r="G16" s="26"/>
      <c r="H16" s="26"/>
      <c r="I16" s="26"/>
      <c r="J16" s="27"/>
      <c r="K16" s="28">
        <f>K18</f>
        <v>97.6</v>
      </c>
    </row>
    <row r="17" spans="1:14" ht="54" customHeight="1" x14ac:dyDescent="0.2">
      <c r="A17" s="35" t="s">
        <v>55</v>
      </c>
      <c r="B17" s="29" t="s">
        <v>7</v>
      </c>
      <c r="C17" s="29" t="s">
        <v>92</v>
      </c>
      <c r="D17" s="29" t="s">
        <v>54</v>
      </c>
      <c r="E17" s="29" t="s">
        <v>45</v>
      </c>
      <c r="F17" s="36"/>
      <c r="G17" s="30"/>
      <c r="H17" s="30"/>
      <c r="I17" s="30"/>
      <c r="J17" s="31"/>
      <c r="K17" s="32">
        <f>K18</f>
        <v>97.6</v>
      </c>
    </row>
    <row r="18" spans="1:14" ht="18.75" x14ac:dyDescent="0.2">
      <c r="A18" s="35" t="s">
        <v>64</v>
      </c>
      <c r="B18" s="29" t="s">
        <v>7</v>
      </c>
      <c r="C18" s="29" t="s">
        <v>92</v>
      </c>
      <c r="D18" s="29" t="s">
        <v>63</v>
      </c>
      <c r="E18" s="29" t="s">
        <v>45</v>
      </c>
      <c r="F18" s="36"/>
      <c r="G18" s="30"/>
      <c r="H18" s="30"/>
      <c r="I18" s="30"/>
      <c r="J18" s="31"/>
      <c r="K18" s="32">
        <v>97.6</v>
      </c>
    </row>
    <row r="19" spans="1:14" ht="40.5" customHeight="1" x14ac:dyDescent="0.2">
      <c r="A19" s="22" t="s">
        <v>138</v>
      </c>
      <c r="B19" s="23" t="s">
        <v>7</v>
      </c>
      <c r="C19" s="23" t="s">
        <v>93</v>
      </c>
      <c r="D19" s="34"/>
      <c r="E19" s="34" t="s">
        <v>46</v>
      </c>
      <c r="F19" s="26"/>
      <c r="G19" s="30"/>
      <c r="H19" s="32"/>
      <c r="I19" s="32"/>
      <c r="J19" s="37"/>
      <c r="K19" s="28">
        <f>K20+K23+K24</f>
        <v>9683</v>
      </c>
    </row>
    <row r="20" spans="1:14" ht="47.25" customHeight="1" x14ac:dyDescent="0.2">
      <c r="A20" s="35" t="s">
        <v>55</v>
      </c>
      <c r="B20" s="29" t="s">
        <v>7</v>
      </c>
      <c r="C20" s="29" t="s">
        <v>93</v>
      </c>
      <c r="D20" s="29" t="s">
        <v>54</v>
      </c>
      <c r="E20" s="34"/>
      <c r="F20" s="26"/>
      <c r="G20" s="30"/>
      <c r="H20" s="32"/>
      <c r="I20" s="32"/>
      <c r="J20" s="37"/>
      <c r="K20" s="28">
        <f>K21</f>
        <v>5930.3</v>
      </c>
    </row>
    <row r="21" spans="1:14" ht="24.75" customHeight="1" x14ac:dyDescent="0.2">
      <c r="A21" s="35" t="s">
        <v>64</v>
      </c>
      <c r="B21" s="29" t="s">
        <v>7</v>
      </c>
      <c r="C21" s="29" t="s">
        <v>93</v>
      </c>
      <c r="D21" s="29" t="s">
        <v>63</v>
      </c>
      <c r="E21" s="34"/>
      <c r="F21" s="26"/>
      <c r="G21" s="30"/>
      <c r="H21" s="32"/>
      <c r="I21" s="32"/>
      <c r="J21" s="37"/>
      <c r="K21" s="32">
        <v>5930.3</v>
      </c>
    </row>
    <row r="22" spans="1:14" ht="32.25" customHeight="1" x14ac:dyDescent="0.2">
      <c r="A22" s="35" t="s">
        <v>87</v>
      </c>
      <c r="B22" s="29" t="s">
        <v>7</v>
      </c>
      <c r="C22" s="29" t="s">
        <v>93</v>
      </c>
      <c r="D22" s="29" t="s">
        <v>56</v>
      </c>
      <c r="E22" s="34"/>
      <c r="F22" s="26"/>
      <c r="G22" s="30"/>
      <c r="H22" s="32"/>
      <c r="I22" s="32"/>
      <c r="J22" s="37"/>
      <c r="K22" s="28">
        <f>K23</f>
        <v>1962.7</v>
      </c>
    </row>
    <row r="23" spans="1:14" ht="31.5" customHeight="1" x14ac:dyDescent="0.2">
      <c r="A23" s="35" t="s">
        <v>66</v>
      </c>
      <c r="B23" s="29" t="s">
        <v>7</v>
      </c>
      <c r="C23" s="29" t="s">
        <v>93</v>
      </c>
      <c r="D23" s="29" t="s">
        <v>65</v>
      </c>
      <c r="E23" s="34"/>
      <c r="F23" s="26"/>
      <c r="G23" s="30"/>
      <c r="H23" s="32"/>
      <c r="I23" s="32"/>
      <c r="J23" s="37"/>
      <c r="K23" s="28">
        <v>1962.7</v>
      </c>
    </row>
    <row r="24" spans="1:14" ht="18.75" customHeight="1" x14ac:dyDescent="0.2">
      <c r="A24" s="35" t="s">
        <v>58</v>
      </c>
      <c r="B24" s="29" t="s">
        <v>7</v>
      </c>
      <c r="C24" s="29" t="s">
        <v>93</v>
      </c>
      <c r="D24" s="29" t="s">
        <v>57</v>
      </c>
      <c r="E24" s="34"/>
      <c r="F24" s="26"/>
      <c r="G24" s="30"/>
      <c r="H24" s="32"/>
      <c r="I24" s="32"/>
      <c r="J24" s="37"/>
      <c r="K24" s="32">
        <f>K26+K25</f>
        <v>1790</v>
      </c>
    </row>
    <row r="25" spans="1:14" ht="18.75" customHeight="1" x14ac:dyDescent="0.2">
      <c r="A25" s="35" t="s">
        <v>171</v>
      </c>
      <c r="B25" s="29" t="s">
        <v>7</v>
      </c>
      <c r="C25" s="29" t="s">
        <v>93</v>
      </c>
      <c r="D25" s="29" t="s">
        <v>170</v>
      </c>
      <c r="E25" s="34"/>
      <c r="F25" s="26"/>
      <c r="G25" s="30"/>
      <c r="H25" s="32"/>
      <c r="I25" s="32"/>
      <c r="J25" s="37"/>
      <c r="K25" s="32">
        <v>1744.7</v>
      </c>
    </row>
    <row r="26" spans="1:14" ht="18" customHeight="1" x14ac:dyDescent="0.2">
      <c r="A26" s="35" t="s">
        <v>68</v>
      </c>
      <c r="B26" s="29" t="s">
        <v>7</v>
      </c>
      <c r="C26" s="29" t="s">
        <v>93</v>
      </c>
      <c r="D26" s="29" t="s">
        <v>67</v>
      </c>
      <c r="E26" s="34"/>
      <c r="F26" s="26"/>
      <c r="G26" s="30"/>
      <c r="H26" s="32"/>
      <c r="I26" s="32"/>
      <c r="J26" s="37"/>
      <c r="K26" s="32">
        <v>45.3</v>
      </c>
    </row>
    <row r="27" spans="1:14" ht="57" customHeight="1" x14ac:dyDescent="0.2">
      <c r="A27" s="38" t="s">
        <v>74</v>
      </c>
      <c r="B27" s="23" t="s">
        <v>7</v>
      </c>
      <c r="C27" s="23" t="s">
        <v>104</v>
      </c>
      <c r="D27" s="38"/>
      <c r="E27" s="5" t="s">
        <v>47</v>
      </c>
      <c r="F27" s="38"/>
      <c r="G27" s="5"/>
      <c r="H27" s="38"/>
      <c r="I27" s="5"/>
      <c r="J27" s="38"/>
      <c r="K27" s="28">
        <f>K29</f>
        <v>84</v>
      </c>
    </row>
    <row r="28" spans="1:14" ht="18" customHeight="1" x14ac:dyDescent="0.2">
      <c r="A28" s="35" t="s">
        <v>58</v>
      </c>
      <c r="B28" s="29" t="s">
        <v>7</v>
      </c>
      <c r="C28" s="29" t="s">
        <v>104</v>
      </c>
      <c r="D28" s="29" t="s">
        <v>57</v>
      </c>
      <c r="E28" s="29" t="s">
        <v>47</v>
      </c>
      <c r="F28" s="30"/>
      <c r="G28" s="30"/>
      <c r="H28" s="32"/>
      <c r="I28" s="32"/>
      <c r="J28" s="37"/>
      <c r="K28" s="32">
        <f>K29</f>
        <v>84</v>
      </c>
    </row>
    <row r="29" spans="1:14" ht="18" customHeight="1" x14ac:dyDescent="0.2">
      <c r="A29" s="35" t="s">
        <v>68</v>
      </c>
      <c r="B29" s="29" t="s">
        <v>7</v>
      </c>
      <c r="C29" s="29" t="s">
        <v>104</v>
      </c>
      <c r="D29" s="29" t="s">
        <v>67</v>
      </c>
      <c r="E29" s="29" t="s">
        <v>47</v>
      </c>
      <c r="F29" s="30"/>
      <c r="G29" s="30"/>
      <c r="H29" s="32"/>
      <c r="I29" s="32"/>
      <c r="J29" s="37"/>
      <c r="K29" s="74">
        <v>84</v>
      </c>
    </row>
    <row r="30" spans="1:14" s="21" customFormat="1" ht="57" customHeight="1" x14ac:dyDescent="0.2">
      <c r="A30" s="14" t="s">
        <v>38</v>
      </c>
      <c r="B30" s="15" t="s">
        <v>10</v>
      </c>
      <c r="C30" s="15"/>
      <c r="D30" s="39"/>
      <c r="E30" s="44"/>
      <c r="F30" s="13"/>
      <c r="G30" s="13"/>
      <c r="H30" s="13"/>
      <c r="I30" s="13"/>
      <c r="J30" s="19"/>
      <c r="K30" s="20">
        <f>K32+K35+K42</f>
        <v>16745.7</v>
      </c>
      <c r="L30" s="1"/>
      <c r="M30" s="1"/>
      <c r="N30" s="1"/>
    </row>
    <row r="31" spans="1:14" s="21" customFormat="1" ht="57" customHeight="1" x14ac:dyDescent="0.2">
      <c r="A31" s="38" t="s">
        <v>101</v>
      </c>
      <c r="B31" s="23" t="s">
        <v>10</v>
      </c>
      <c r="C31" s="23" t="s">
        <v>100</v>
      </c>
      <c r="D31" s="34"/>
      <c r="E31" s="34"/>
      <c r="F31" s="26"/>
      <c r="G31" s="26"/>
      <c r="H31" s="26"/>
      <c r="I31" s="26"/>
      <c r="J31" s="27"/>
      <c r="K31" s="28">
        <f>K32+K35</f>
        <v>14925.800000000001</v>
      </c>
      <c r="L31" s="1"/>
      <c r="M31" s="1"/>
      <c r="N31" s="1"/>
    </row>
    <row r="32" spans="1:14" ht="37.5" x14ac:dyDescent="0.2">
      <c r="A32" s="38" t="s">
        <v>11</v>
      </c>
      <c r="B32" s="23" t="s">
        <v>10</v>
      </c>
      <c r="C32" s="23" t="s">
        <v>94</v>
      </c>
      <c r="D32" s="34"/>
      <c r="E32" s="34"/>
      <c r="F32" s="26"/>
      <c r="G32" s="26"/>
      <c r="H32" s="26"/>
      <c r="I32" s="26"/>
      <c r="J32" s="27">
        <v>769.8</v>
      </c>
      <c r="K32" s="28">
        <f>K34</f>
        <v>1275.7</v>
      </c>
    </row>
    <row r="33" spans="1:11" ht="47.25" x14ac:dyDescent="0.2">
      <c r="A33" s="35" t="s">
        <v>55</v>
      </c>
      <c r="B33" s="29" t="s">
        <v>10</v>
      </c>
      <c r="C33" s="29" t="s">
        <v>94</v>
      </c>
      <c r="D33" s="29" t="s">
        <v>54</v>
      </c>
      <c r="E33" s="29"/>
      <c r="F33" s="36"/>
      <c r="G33" s="26"/>
      <c r="H33" s="26"/>
      <c r="I33" s="26"/>
      <c r="J33" s="27"/>
      <c r="K33" s="32">
        <f>K34</f>
        <v>1275.7</v>
      </c>
    </row>
    <row r="34" spans="1:11" ht="18.75" x14ac:dyDescent="0.2">
      <c r="A34" s="35" t="s">
        <v>64</v>
      </c>
      <c r="B34" s="29" t="s">
        <v>10</v>
      </c>
      <c r="C34" s="29" t="s">
        <v>94</v>
      </c>
      <c r="D34" s="29" t="s">
        <v>63</v>
      </c>
      <c r="E34" s="29"/>
      <c r="F34" s="36"/>
      <c r="G34" s="26"/>
      <c r="H34" s="26"/>
      <c r="I34" s="26"/>
      <c r="J34" s="27"/>
      <c r="K34" s="32">
        <v>1275.7</v>
      </c>
    </row>
    <row r="35" spans="1:11" ht="37.5" x14ac:dyDescent="0.2">
      <c r="A35" s="22" t="s">
        <v>12</v>
      </c>
      <c r="B35" s="23" t="s">
        <v>10</v>
      </c>
      <c r="C35" s="23" t="s">
        <v>95</v>
      </c>
      <c r="D35" s="34"/>
      <c r="E35" s="25"/>
      <c r="F35" s="26"/>
      <c r="G35" s="26"/>
      <c r="H35" s="26"/>
      <c r="I35" s="26"/>
      <c r="J35" s="27">
        <v>6842.1</v>
      </c>
      <c r="K35" s="28">
        <f>K36+K39+K40</f>
        <v>13650.1</v>
      </c>
    </row>
    <row r="36" spans="1:11" ht="47.25" x14ac:dyDescent="0.2">
      <c r="A36" s="35" t="s">
        <v>55</v>
      </c>
      <c r="B36" s="29" t="s">
        <v>10</v>
      </c>
      <c r="C36" s="29" t="s">
        <v>95</v>
      </c>
      <c r="D36" s="29" t="s">
        <v>54</v>
      </c>
      <c r="E36" s="25"/>
      <c r="F36" s="26"/>
      <c r="G36" s="26"/>
      <c r="H36" s="26"/>
      <c r="I36" s="26"/>
      <c r="J36" s="27"/>
      <c r="K36" s="32">
        <f>K37</f>
        <v>12570.1</v>
      </c>
    </row>
    <row r="37" spans="1:11" ht="18.75" x14ac:dyDescent="0.2">
      <c r="A37" s="35" t="s">
        <v>64</v>
      </c>
      <c r="B37" s="29" t="s">
        <v>10</v>
      </c>
      <c r="C37" s="29" t="s">
        <v>95</v>
      </c>
      <c r="D37" s="29" t="s">
        <v>63</v>
      </c>
      <c r="E37" s="25"/>
      <c r="F37" s="26"/>
      <c r="G37" s="26"/>
      <c r="H37" s="26"/>
      <c r="I37" s="26"/>
      <c r="J37" s="27"/>
      <c r="K37" s="32">
        <v>12570.1</v>
      </c>
    </row>
    <row r="38" spans="1:11" ht="31.5" x14ac:dyDescent="0.2">
      <c r="A38" s="35" t="s">
        <v>87</v>
      </c>
      <c r="B38" s="29" t="s">
        <v>10</v>
      </c>
      <c r="C38" s="29" t="s">
        <v>95</v>
      </c>
      <c r="D38" s="29" t="s">
        <v>56</v>
      </c>
      <c r="E38" s="25"/>
      <c r="F38" s="26"/>
      <c r="G38" s="26"/>
      <c r="H38" s="26"/>
      <c r="I38" s="26"/>
      <c r="J38" s="27"/>
      <c r="K38" s="28">
        <f>K39</f>
        <v>1024</v>
      </c>
    </row>
    <row r="39" spans="1:11" ht="31.5" x14ac:dyDescent="0.2">
      <c r="A39" s="35" t="s">
        <v>66</v>
      </c>
      <c r="B39" s="29" t="s">
        <v>10</v>
      </c>
      <c r="C39" s="29" t="s">
        <v>95</v>
      </c>
      <c r="D39" s="29" t="s">
        <v>65</v>
      </c>
      <c r="E39" s="25"/>
      <c r="F39" s="26"/>
      <c r="G39" s="26"/>
      <c r="H39" s="26"/>
      <c r="I39" s="26"/>
      <c r="J39" s="27"/>
      <c r="K39" s="32">
        <v>1024</v>
      </c>
    </row>
    <row r="40" spans="1:11" ht="18.75" x14ac:dyDescent="0.2">
      <c r="A40" s="35" t="s">
        <v>58</v>
      </c>
      <c r="B40" s="29" t="s">
        <v>10</v>
      </c>
      <c r="C40" s="29" t="s">
        <v>95</v>
      </c>
      <c r="D40" s="29" t="s">
        <v>57</v>
      </c>
      <c r="E40" s="33"/>
      <c r="F40" s="45"/>
      <c r="G40" s="26"/>
      <c r="H40" s="26"/>
      <c r="I40" s="26"/>
      <c r="J40" s="27"/>
      <c r="K40" s="28">
        <f>K41</f>
        <v>56</v>
      </c>
    </row>
    <row r="41" spans="1:11" ht="18.75" x14ac:dyDescent="0.2">
      <c r="A41" s="35" t="s">
        <v>68</v>
      </c>
      <c r="B41" s="29" t="s">
        <v>10</v>
      </c>
      <c r="C41" s="29" t="s">
        <v>95</v>
      </c>
      <c r="D41" s="29" t="s">
        <v>67</v>
      </c>
      <c r="E41" s="33"/>
      <c r="F41" s="45"/>
      <c r="G41" s="26"/>
      <c r="H41" s="26"/>
      <c r="I41" s="26"/>
      <c r="J41" s="27"/>
      <c r="K41" s="32">
        <v>56</v>
      </c>
    </row>
    <row r="42" spans="1:11" ht="75.75" customHeight="1" x14ac:dyDescent="0.2">
      <c r="A42" s="22" t="s">
        <v>132</v>
      </c>
      <c r="B42" s="23" t="s">
        <v>10</v>
      </c>
      <c r="C42" s="23" t="s">
        <v>126</v>
      </c>
      <c r="D42" s="34"/>
      <c r="E42" s="25"/>
      <c r="F42" s="46"/>
      <c r="G42" s="41"/>
      <c r="H42" s="41"/>
      <c r="I42" s="41"/>
      <c r="J42" s="47">
        <v>1508</v>
      </c>
      <c r="K42" s="28">
        <f>K43+K46</f>
        <v>1819.8999999999999</v>
      </c>
    </row>
    <row r="43" spans="1:11" ht="47.25" customHeight="1" x14ac:dyDescent="0.2">
      <c r="A43" s="35" t="s">
        <v>55</v>
      </c>
      <c r="B43" s="29" t="s">
        <v>10</v>
      </c>
      <c r="C43" s="29" t="s">
        <v>126</v>
      </c>
      <c r="D43" s="29" t="s">
        <v>54</v>
      </c>
      <c r="E43" s="25"/>
      <c r="F43" s="46"/>
      <c r="G43" s="41"/>
      <c r="H43" s="41"/>
      <c r="I43" s="41"/>
      <c r="J43" s="47"/>
      <c r="K43" s="32">
        <f>K44</f>
        <v>1688.3</v>
      </c>
    </row>
    <row r="44" spans="1:11" ht="31.5" customHeight="1" x14ac:dyDescent="0.2">
      <c r="A44" s="35" t="s">
        <v>64</v>
      </c>
      <c r="B44" s="29" t="s">
        <v>10</v>
      </c>
      <c r="C44" s="29" t="s">
        <v>126</v>
      </c>
      <c r="D44" s="29" t="s">
        <v>63</v>
      </c>
      <c r="E44" s="25"/>
      <c r="F44" s="46"/>
      <c r="G44" s="41"/>
      <c r="H44" s="41"/>
      <c r="I44" s="41"/>
      <c r="J44" s="47"/>
      <c r="K44" s="32">
        <v>1688.3</v>
      </c>
    </row>
    <row r="45" spans="1:11" ht="31.5" customHeight="1" x14ac:dyDescent="0.2">
      <c r="A45" s="35" t="s">
        <v>87</v>
      </c>
      <c r="B45" s="29" t="s">
        <v>10</v>
      </c>
      <c r="C45" s="29" t="s">
        <v>126</v>
      </c>
      <c r="D45" s="29" t="s">
        <v>56</v>
      </c>
      <c r="E45" s="25"/>
      <c r="F45" s="46"/>
      <c r="G45" s="41"/>
      <c r="H45" s="41"/>
      <c r="I45" s="41"/>
      <c r="J45" s="47"/>
      <c r="K45" s="32">
        <f>K46</f>
        <v>131.6</v>
      </c>
    </row>
    <row r="46" spans="1:11" ht="31.5" customHeight="1" x14ac:dyDescent="0.2">
      <c r="A46" s="35" t="s">
        <v>66</v>
      </c>
      <c r="B46" s="29" t="s">
        <v>10</v>
      </c>
      <c r="C46" s="29" t="s">
        <v>126</v>
      </c>
      <c r="D46" s="29" t="s">
        <v>65</v>
      </c>
      <c r="E46" s="25"/>
      <c r="F46" s="46"/>
      <c r="G46" s="41"/>
      <c r="H46" s="41"/>
      <c r="I46" s="41"/>
      <c r="J46" s="47"/>
      <c r="K46" s="32">
        <v>131.6</v>
      </c>
    </row>
    <row r="47" spans="1:11" ht="31.5" customHeight="1" x14ac:dyDescent="0.2">
      <c r="A47" s="14" t="s">
        <v>85</v>
      </c>
      <c r="B47" s="15" t="s">
        <v>86</v>
      </c>
      <c r="C47" s="16"/>
      <c r="D47" s="17"/>
      <c r="E47" s="81"/>
      <c r="F47" s="83"/>
      <c r="G47" s="82"/>
      <c r="H47" s="82"/>
      <c r="I47" s="82"/>
      <c r="J47" s="84"/>
      <c r="K47" s="86">
        <f>K48+K53</f>
        <v>4460</v>
      </c>
    </row>
    <row r="48" spans="1:11" ht="60.75" customHeight="1" x14ac:dyDescent="0.2">
      <c r="A48" s="22" t="s">
        <v>103</v>
      </c>
      <c r="B48" s="23" t="s">
        <v>86</v>
      </c>
      <c r="C48" s="23" t="s">
        <v>102</v>
      </c>
      <c r="D48" s="24"/>
      <c r="E48" s="81"/>
      <c r="F48" s="83"/>
      <c r="G48" s="82"/>
      <c r="H48" s="82"/>
      <c r="I48" s="82"/>
      <c r="J48" s="84"/>
      <c r="K48" s="32">
        <f>K49+K51</f>
        <v>976.40000000000009</v>
      </c>
    </row>
    <row r="49" spans="1:14" ht="31.5" customHeight="1" x14ac:dyDescent="0.2">
      <c r="A49" s="35" t="s">
        <v>55</v>
      </c>
      <c r="B49" s="29" t="s">
        <v>86</v>
      </c>
      <c r="C49" s="29" t="s">
        <v>102</v>
      </c>
      <c r="D49" s="29" t="s">
        <v>54</v>
      </c>
      <c r="E49" s="81"/>
      <c r="F49" s="83"/>
      <c r="G49" s="82"/>
      <c r="H49" s="82"/>
      <c r="I49" s="82"/>
      <c r="J49" s="84"/>
      <c r="K49" s="32">
        <f>K50</f>
        <v>972.2</v>
      </c>
    </row>
    <row r="50" spans="1:14" ht="31.5" customHeight="1" x14ac:dyDescent="0.2">
      <c r="A50" s="35" t="s">
        <v>64</v>
      </c>
      <c r="B50" s="29" t="s">
        <v>86</v>
      </c>
      <c r="C50" s="29" t="s">
        <v>102</v>
      </c>
      <c r="D50" s="29" t="s">
        <v>63</v>
      </c>
      <c r="E50" s="81"/>
      <c r="F50" s="83"/>
      <c r="G50" s="82"/>
      <c r="H50" s="82"/>
      <c r="I50" s="82"/>
      <c r="J50" s="84"/>
      <c r="K50" s="32">
        <v>972.2</v>
      </c>
    </row>
    <row r="51" spans="1:14" ht="31.5" customHeight="1" x14ac:dyDescent="0.2">
      <c r="A51" s="35" t="s">
        <v>87</v>
      </c>
      <c r="B51" s="29" t="s">
        <v>86</v>
      </c>
      <c r="C51" s="29" t="s">
        <v>102</v>
      </c>
      <c r="D51" s="29" t="s">
        <v>56</v>
      </c>
      <c r="E51" s="81"/>
      <c r="F51" s="83"/>
      <c r="G51" s="82"/>
      <c r="H51" s="82"/>
      <c r="I51" s="82"/>
      <c r="J51" s="84"/>
      <c r="K51" s="32">
        <f>K52</f>
        <v>4.2</v>
      </c>
    </row>
    <row r="52" spans="1:14" ht="31.5" customHeight="1" x14ac:dyDescent="0.2">
      <c r="A52" s="35" t="s">
        <v>66</v>
      </c>
      <c r="B52" s="29" t="s">
        <v>86</v>
      </c>
      <c r="C52" s="29" t="s">
        <v>102</v>
      </c>
      <c r="D52" s="29" t="s">
        <v>65</v>
      </c>
      <c r="E52" s="81"/>
      <c r="F52" s="83"/>
      <c r="G52" s="82"/>
      <c r="H52" s="82"/>
      <c r="I52" s="82"/>
      <c r="J52" s="84"/>
      <c r="K52" s="32">
        <v>4.2</v>
      </c>
    </row>
    <row r="53" spans="1:14" ht="31.5" customHeight="1" x14ac:dyDescent="0.2">
      <c r="A53" s="35" t="s">
        <v>163</v>
      </c>
      <c r="B53" s="29" t="s">
        <v>86</v>
      </c>
      <c r="C53" s="29" t="s">
        <v>162</v>
      </c>
      <c r="D53" s="29"/>
      <c r="E53" s="81"/>
      <c r="F53" s="83"/>
      <c r="G53" s="82"/>
      <c r="H53" s="82"/>
      <c r="I53" s="82"/>
      <c r="J53" s="84"/>
      <c r="K53" s="32">
        <f>K54</f>
        <v>3483.6</v>
      </c>
    </row>
    <row r="54" spans="1:14" ht="18.600000000000001" customHeight="1" x14ac:dyDescent="0.2">
      <c r="A54" s="35" t="s">
        <v>58</v>
      </c>
      <c r="B54" s="29" t="s">
        <v>86</v>
      </c>
      <c r="C54" s="29" t="s">
        <v>162</v>
      </c>
      <c r="D54" s="29" t="s">
        <v>57</v>
      </c>
      <c r="E54" s="81"/>
      <c r="F54" s="83"/>
      <c r="G54" s="82"/>
      <c r="H54" s="82"/>
      <c r="I54" s="82"/>
      <c r="J54" s="84"/>
      <c r="K54" s="32">
        <f>K55</f>
        <v>3483.6</v>
      </c>
    </row>
    <row r="55" spans="1:14" ht="18.600000000000001" customHeight="1" x14ac:dyDescent="0.2">
      <c r="A55" s="35" t="s">
        <v>177</v>
      </c>
      <c r="B55" s="29" t="s">
        <v>86</v>
      </c>
      <c r="C55" s="29" t="s">
        <v>162</v>
      </c>
      <c r="D55" s="29" t="s">
        <v>176</v>
      </c>
      <c r="E55" s="81"/>
      <c r="F55" s="83"/>
      <c r="G55" s="82"/>
      <c r="H55" s="82"/>
      <c r="I55" s="82"/>
      <c r="J55" s="84"/>
      <c r="K55" s="32">
        <v>3483.6</v>
      </c>
    </row>
    <row r="56" spans="1:14" ht="24" customHeight="1" x14ac:dyDescent="0.2">
      <c r="A56" s="14" t="s">
        <v>81</v>
      </c>
      <c r="B56" s="15" t="s">
        <v>83</v>
      </c>
      <c r="C56" s="15"/>
      <c r="D56" s="48"/>
      <c r="E56" s="39"/>
      <c r="F56" s="13"/>
      <c r="G56" s="13"/>
      <c r="H56" s="13"/>
      <c r="I56" s="13"/>
      <c r="J56" s="19"/>
      <c r="K56" s="20">
        <f>K57</f>
        <v>100</v>
      </c>
    </row>
    <row r="57" spans="1:14" ht="18" customHeight="1" x14ac:dyDescent="0.2">
      <c r="A57" s="35" t="s">
        <v>123</v>
      </c>
      <c r="B57" s="29" t="s">
        <v>83</v>
      </c>
      <c r="C57" s="29" t="s">
        <v>105</v>
      </c>
      <c r="D57" s="29"/>
      <c r="E57" s="33"/>
      <c r="F57" s="30"/>
      <c r="G57" s="30"/>
      <c r="H57" s="30"/>
      <c r="I57" s="30"/>
      <c r="J57" s="31"/>
      <c r="K57" s="32">
        <f>K58</f>
        <v>100</v>
      </c>
    </row>
    <row r="58" spans="1:14" ht="18.75" customHeight="1" x14ac:dyDescent="0.2">
      <c r="A58" s="35" t="s">
        <v>58</v>
      </c>
      <c r="B58" s="29" t="s">
        <v>83</v>
      </c>
      <c r="C58" s="29" t="s">
        <v>105</v>
      </c>
      <c r="D58" s="29" t="s">
        <v>57</v>
      </c>
      <c r="E58" s="33"/>
      <c r="F58" s="30"/>
      <c r="G58" s="30"/>
      <c r="H58" s="30"/>
      <c r="I58" s="30"/>
      <c r="J58" s="31"/>
      <c r="K58" s="32">
        <f>K59</f>
        <v>100</v>
      </c>
    </row>
    <row r="59" spans="1:14" ht="18" customHeight="1" x14ac:dyDescent="0.2">
      <c r="A59" s="35" t="s">
        <v>82</v>
      </c>
      <c r="B59" s="29" t="s">
        <v>83</v>
      </c>
      <c r="C59" s="29" t="s">
        <v>105</v>
      </c>
      <c r="D59" s="29" t="s">
        <v>84</v>
      </c>
      <c r="E59" s="33"/>
      <c r="F59" s="30"/>
      <c r="G59" s="30"/>
      <c r="H59" s="30"/>
      <c r="I59" s="30"/>
      <c r="J59" s="31"/>
      <c r="K59" s="32">
        <v>100</v>
      </c>
    </row>
    <row r="60" spans="1:14" s="49" customFormat="1" ht="18.75" x14ac:dyDescent="0.2">
      <c r="A60" s="14" t="s">
        <v>8</v>
      </c>
      <c r="B60" s="15" t="s">
        <v>9</v>
      </c>
      <c r="C60" s="15"/>
      <c r="D60" s="48"/>
      <c r="E60" s="39"/>
      <c r="F60" s="13"/>
      <c r="G60" s="13" t="e">
        <f>#REF!+#REF!+#REF!+#REF!+#REF!</f>
        <v>#REF!</v>
      </c>
      <c r="H60" s="13" t="e">
        <f>#REF!+#REF!+#REF!+#REF!+#REF!</f>
        <v>#REF!</v>
      </c>
      <c r="I60" s="13" t="e">
        <f>#REF!+#REF!+#REF!+#REF!+#REF!</f>
        <v>#REF!</v>
      </c>
      <c r="J60" s="19"/>
      <c r="K60" s="20">
        <f>K61+K64+K67+K76+K70+K73</f>
        <v>496.8</v>
      </c>
      <c r="L60" s="1"/>
      <c r="M60" s="1"/>
      <c r="N60" s="1"/>
    </row>
    <row r="61" spans="1:14" ht="38.25" customHeight="1" x14ac:dyDescent="0.2">
      <c r="A61" s="38" t="s">
        <v>42</v>
      </c>
      <c r="B61" s="64" t="s">
        <v>9</v>
      </c>
      <c r="C61" s="64" t="s">
        <v>106</v>
      </c>
      <c r="D61" s="34"/>
      <c r="E61" s="34"/>
      <c r="F61" s="41"/>
      <c r="G61" s="41"/>
      <c r="H61" s="28"/>
      <c r="I61" s="28"/>
      <c r="J61" s="42"/>
      <c r="K61" s="28">
        <f>K63</f>
        <v>86</v>
      </c>
    </row>
    <row r="62" spans="1:14" ht="31.5" x14ac:dyDescent="0.2">
      <c r="A62" s="35" t="s">
        <v>87</v>
      </c>
      <c r="B62" s="72" t="s">
        <v>9</v>
      </c>
      <c r="C62" s="72" t="s">
        <v>106</v>
      </c>
      <c r="D62" s="72" t="s">
        <v>56</v>
      </c>
      <c r="E62" s="29"/>
      <c r="F62" s="30"/>
      <c r="G62" s="30"/>
      <c r="H62" s="32"/>
      <c r="I62" s="32"/>
      <c r="J62" s="37"/>
      <c r="K62" s="32">
        <f>K63</f>
        <v>86</v>
      </c>
    </row>
    <row r="63" spans="1:14" ht="31.5" customHeight="1" x14ac:dyDescent="0.2">
      <c r="A63" s="35" t="s">
        <v>66</v>
      </c>
      <c r="B63" s="72" t="s">
        <v>9</v>
      </c>
      <c r="C63" s="72" t="s">
        <v>106</v>
      </c>
      <c r="D63" s="72" t="s">
        <v>65</v>
      </c>
      <c r="E63" s="29"/>
      <c r="F63" s="30"/>
      <c r="G63" s="30"/>
      <c r="H63" s="32"/>
      <c r="I63" s="32"/>
      <c r="J63" s="37"/>
      <c r="K63" s="32">
        <v>86</v>
      </c>
    </row>
    <row r="64" spans="1:14" s="50" customFormat="1" ht="56.25" x14ac:dyDescent="0.2">
      <c r="A64" s="65" t="s">
        <v>89</v>
      </c>
      <c r="B64" s="64" t="s">
        <v>9</v>
      </c>
      <c r="C64" s="64" t="s">
        <v>96</v>
      </c>
      <c r="D64" s="67"/>
      <c r="E64" s="34"/>
      <c r="F64" s="26">
        <v>100</v>
      </c>
      <c r="G64" s="26"/>
      <c r="H64" s="26"/>
      <c r="I64" s="26"/>
      <c r="J64" s="27">
        <v>70</v>
      </c>
      <c r="K64" s="28">
        <f>K65</f>
        <v>153.80000000000001</v>
      </c>
    </row>
    <row r="65" spans="1:11" s="50" customFormat="1" ht="31.5" x14ac:dyDescent="0.2">
      <c r="A65" s="35" t="s">
        <v>87</v>
      </c>
      <c r="B65" s="66" t="s">
        <v>9</v>
      </c>
      <c r="C65" s="66" t="s">
        <v>96</v>
      </c>
      <c r="D65" s="68">
        <v>200</v>
      </c>
      <c r="E65" s="29"/>
      <c r="F65" s="32"/>
      <c r="G65" s="32"/>
      <c r="H65" s="32"/>
      <c r="I65" s="32"/>
      <c r="J65" s="37"/>
      <c r="K65" s="32">
        <f>K66</f>
        <v>153.80000000000001</v>
      </c>
    </row>
    <row r="66" spans="1:11" s="50" customFormat="1" ht="31.5" x14ac:dyDescent="0.2">
      <c r="A66" s="35" t="s">
        <v>66</v>
      </c>
      <c r="B66" s="66" t="s">
        <v>9</v>
      </c>
      <c r="C66" s="66" t="s">
        <v>96</v>
      </c>
      <c r="D66" s="68">
        <v>240</v>
      </c>
      <c r="E66" s="29"/>
      <c r="F66" s="32"/>
      <c r="G66" s="32"/>
      <c r="H66" s="32"/>
      <c r="I66" s="32"/>
      <c r="J66" s="37"/>
      <c r="K66" s="32">
        <v>153.80000000000001</v>
      </c>
    </row>
    <row r="67" spans="1:11" s="50" customFormat="1" ht="169.5" customHeight="1" x14ac:dyDescent="0.2">
      <c r="A67" s="65" t="s">
        <v>133</v>
      </c>
      <c r="B67" s="64" t="s">
        <v>9</v>
      </c>
      <c r="C67" s="64" t="s">
        <v>97</v>
      </c>
      <c r="D67" s="67"/>
      <c r="E67" s="34"/>
      <c r="F67" s="26">
        <v>100</v>
      </c>
      <c r="G67" s="26"/>
      <c r="H67" s="26"/>
      <c r="I67" s="26"/>
      <c r="J67" s="27">
        <v>70</v>
      </c>
      <c r="K67" s="28">
        <f>K69</f>
        <v>76.8</v>
      </c>
    </row>
    <row r="68" spans="1:11" s="50" customFormat="1" ht="31.5" x14ac:dyDescent="0.2">
      <c r="A68" s="35" t="s">
        <v>87</v>
      </c>
      <c r="B68" s="66" t="s">
        <v>9</v>
      </c>
      <c r="C68" s="66" t="s">
        <v>97</v>
      </c>
      <c r="D68" s="68">
        <v>200</v>
      </c>
      <c r="E68" s="29"/>
      <c r="F68" s="32"/>
      <c r="G68" s="32"/>
      <c r="H68" s="32"/>
      <c r="I68" s="32"/>
      <c r="J68" s="37"/>
      <c r="K68" s="32">
        <f>K69</f>
        <v>76.8</v>
      </c>
    </row>
    <row r="69" spans="1:11" s="50" customFormat="1" ht="31.5" x14ac:dyDescent="0.2">
      <c r="A69" s="35" t="s">
        <v>66</v>
      </c>
      <c r="B69" s="66" t="s">
        <v>9</v>
      </c>
      <c r="C69" s="66" t="s">
        <v>97</v>
      </c>
      <c r="D69" s="68">
        <v>240</v>
      </c>
      <c r="E69" s="29"/>
      <c r="F69" s="32"/>
      <c r="G69" s="32"/>
      <c r="H69" s="32"/>
      <c r="I69" s="32"/>
      <c r="J69" s="37"/>
      <c r="K69" s="32">
        <v>76.8</v>
      </c>
    </row>
    <row r="70" spans="1:11" s="50" customFormat="1" ht="135.75" customHeight="1" x14ac:dyDescent="0.2">
      <c r="A70" s="90" t="s">
        <v>136</v>
      </c>
      <c r="B70" s="91" t="s">
        <v>137</v>
      </c>
      <c r="C70" s="92" t="s">
        <v>140</v>
      </c>
      <c r="D70" s="67"/>
      <c r="E70" s="34"/>
      <c r="F70" s="28">
        <v>900</v>
      </c>
      <c r="G70" s="28"/>
      <c r="H70" s="28"/>
      <c r="I70" s="28"/>
      <c r="J70" s="42"/>
      <c r="K70" s="28">
        <f>K71</f>
        <v>100</v>
      </c>
    </row>
    <row r="71" spans="1:11" s="50" customFormat="1" ht="31.5" x14ac:dyDescent="0.2">
      <c r="A71" s="35" t="s">
        <v>87</v>
      </c>
      <c r="B71" s="66" t="s">
        <v>9</v>
      </c>
      <c r="C71" s="93" t="s">
        <v>140</v>
      </c>
      <c r="D71" s="68">
        <v>200</v>
      </c>
      <c r="E71" s="29" t="s">
        <v>56</v>
      </c>
      <c r="F71" s="32">
        <v>900</v>
      </c>
      <c r="G71" s="32"/>
      <c r="H71" s="32"/>
      <c r="I71" s="32"/>
      <c r="J71" s="37"/>
      <c r="K71" s="32">
        <f>K72</f>
        <v>100</v>
      </c>
    </row>
    <row r="72" spans="1:11" s="50" customFormat="1" ht="31.5" x14ac:dyDescent="0.2">
      <c r="A72" s="35" t="s">
        <v>66</v>
      </c>
      <c r="B72" s="66" t="s">
        <v>9</v>
      </c>
      <c r="C72" s="93" t="s">
        <v>140</v>
      </c>
      <c r="D72" s="68">
        <v>240</v>
      </c>
      <c r="E72" s="29" t="s">
        <v>65</v>
      </c>
      <c r="F72" s="32">
        <v>900</v>
      </c>
      <c r="G72" s="32"/>
      <c r="H72" s="32"/>
      <c r="I72" s="32"/>
      <c r="J72" s="37"/>
      <c r="K72" s="32">
        <v>100</v>
      </c>
    </row>
    <row r="73" spans="1:11" s="50" customFormat="1" ht="75" x14ac:dyDescent="0.2">
      <c r="A73" s="65" t="s">
        <v>130</v>
      </c>
      <c r="B73" s="23" t="s">
        <v>9</v>
      </c>
      <c r="C73" s="23" t="s">
        <v>127</v>
      </c>
      <c r="D73" s="29"/>
      <c r="E73" s="33"/>
      <c r="F73" s="30"/>
      <c r="G73" s="30"/>
      <c r="H73" s="30"/>
      <c r="I73" s="30"/>
      <c r="J73" s="31">
        <v>32.700000000000003</v>
      </c>
      <c r="K73" s="28">
        <f>K75</f>
        <v>7.2</v>
      </c>
    </row>
    <row r="74" spans="1:11" s="50" customFormat="1" ht="31.5" x14ac:dyDescent="0.2">
      <c r="A74" s="35" t="s">
        <v>87</v>
      </c>
      <c r="B74" s="29" t="s">
        <v>9</v>
      </c>
      <c r="C74" s="29" t="s">
        <v>127</v>
      </c>
      <c r="D74" s="29" t="s">
        <v>56</v>
      </c>
      <c r="E74" s="33"/>
      <c r="F74" s="30"/>
      <c r="G74" s="30"/>
      <c r="H74" s="30"/>
      <c r="I74" s="30"/>
      <c r="J74" s="31"/>
      <c r="K74" s="32">
        <f>K75</f>
        <v>7.2</v>
      </c>
    </row>
    <row r="75" spans="1:11" s="50" customFormat="1" ht="31.5" x14ac:dyDescent="0.2">
      <c r="A75" s="35" t="s">
        <v>66</v>
      </c>
      <c r="B75" s="29" t="s">
        <v>9</v>
      </c>
      <c r="C75" s="29" t="s">
        <v>127</v>
      </c>
      <c r="D75" s="29" t="s">
        <v>65</v>
      </c>
      <c r="E75" s="33"/>
      <c r="F75" s="30"/>
      <c r="G75" s="30"/>
      <c r="H75" s="30"/>
      <c r="I75" s="30"/>
      <c r="J75" s="31"/>
      <c r="K75" s="32">
        <v>7.2</v>
      </c>
    </row>
    <row r="76" spans="1:11" s="50" customFormat="1" ht="168.75" x14ac:dyDescent="0.2">
      <c r="A76" s="58" t="s">
        <v>148</v>
      </c>
      <c r="B76" s="89" t="s">
        <v>9</v>
      </c>
      <c r="C76" s="89" t="s">
        <v>107</v>
      </c>
      <c r="D76" s="68"/>
      <c r="E76" s="29"/>
      <c r="F76" s="32"/>
      <c r="G76" s="32"/>
      <c r="H76" s="32"/>
      <c r="I76" s="32"/>
      <c r="J76" s="37"/>
      <c r="K76" s="28">
        <f>K78</f>
        <v>73</v>
      </c>
    </row>
    <row r="77" spans="1:11" s="50" customFormat="1" ht="31.5" x14ac:dyDescent="0.2">
      <c r="A77" s="35" t="s">
        <v>87</v>
      </c>
      <c r="B77" s="66" t="s">
        <v>9</v>
      </c>
      <c r="C77" s="66" t="s">
        <v>107</v>
      </c>
      <c r="D77" s="68">
        <v>200</v>
      </c>
      <c r="E77" s="29"/>
      <c r="F77" s="32"/>
      <c r="G77" s="32"/>
      <c r="H77" s="32"/>
      <c r="I77" s="32"/>
      <c r="J77" s="37"/>
      <c r="K77" s="32">
        <f>K78</f>
        <v>73</v>
      </c>
    </row>
    <row r="78" spans="1:11" s="50" customFormat="1" ht="31.5" x14ac:dyDescent="0.2">
      <c r="A78" s="35" t="s">
        <v>66</v>
      </c>
      <c r="B78" s="66" t="s">
        <v>9</v>
      </c>
      <c r="C78" s="66" t="s">
        <v>107</v>
      </c>
      <c r="D78" s="68">
        <v>240</v>
      </c>
      <c r="E78" s="29"/>
      <c r="F78" s="32"/>
      <c r="G78" s="32"/>
      <c r="H78" s="32"/>
      <c r="I78" s="32"/>
      <c r="J78" s="37"/>
      <c r="K78" s="32">
        <v>73</v>
      </c>
    </row>
    <row r="79" spans="1:11" s="49" customFormat="1" ht="37.5" x14ac:dyDescent="0.2">
      <c r="A79" s="14" t="s">
        <v>13</v>
      </c>
      <c r="B79" s="15" t="s">
        <v>14</v>
      </c>
      <c r="C79" s="15"/>
      <c r="D79" s="39"/>
      <c r="E79" s="39"/>
      <c r="F79" s="43"/>
      <c r="G79" s="40" t="e">
        <f t="shared" ref="G79:I80" si="0">G80</f>
        <v>#REF!</v>
      </c>
      <c r="H79" s="40" t="e">
        <f t="shared" si="0"/>
        <v>#REF!</v>
      </c>
      <c r="I79" s="40" t="e">
        <f t="shared" si="0"/>
        <v>#REF!</v>
      </c>
      <c r="J79" s="52"/>
      <c r="K79" s="20">
        <f>K80</f>
        <v>206</v>
      </c>
    </row>
    <row r="80" spans="1:11" s="50" customFormat="1" ht="37.5" x14ac:dyDescent="0.2">
      <c r="A80" s="14" t="s">
        <v>15</v>
      </c>
      <c r="B80" s="15" t="s">
        <v>16</v>
      </c>
      <c r="C80" s="15"/>
      <c r="D80" s="39"/>
      <c r="E80" s="39"/>
      <c r="F80" s="43"/>
      <c r="G80" s="41" t="e">
        <f t="shared" si="0"/>
        <v>#REF!</v>
      </c>
      <c r="H80" s="41" t="e">
        <f t="shared" si="0"/>
        <v>#REF!</v>
      </c>
      <c r="I80" s="41" t="e">
        <f t="shared" si="0"/>
        <v>#REF!</v>
      </c>
      <c r="J80" s="47"/>
      <c r="K80" s="20">
        <f>K81</f>
        <v>206</v>
      </c>
    </row>
    <row r="81" spans="1:14" s="50" customFormat="1" ht="112.5" x14ac:dyDescent="0.2">
      <c r="A81" s="22" t="s">
        <v>149</v>
      </c>
      <c r="B81" s="23" t="s">
        <v>16</v>
      </c>
      <c r="C81" s="23" t="s">
        <v>108</v>
      </c>
      <c r="D81" s="34"/>
      <c r="E81" s="34"/>
      <c r="F81" s="46">
        <v>740</v>
      </c>
      <c r="G81" s="23" t="e">
        <f>G83</f>
        <v>#REF!</v>
      </c>
      <c r="H81" s="23" t="e">
        <f>H83</f>
        <v>#REF!</v>
      </c>
      <c r="I81" s="23" t="e">
        <f>I83</f>
        <v>#REF!</v>
      </c>
      <c r="J81" s="53" t="s">
        <v>17</v>
      </c>
      <c r="K81" s="28">
        <f>K83</f>
        <v>206</v>
      </c>
    </row>
    <row r="82" spans="1:14" s="50" customFormat="1" ht="31.5" x14ac:dyDescent="0.2">
      <c r="A82" s="35" t="s">
        <v>87</v>
      </c>
      <c r="B82" s="29" t="s">
        <v>16</v>
      </c>
      <c r="C82" s="29" t="s">
        <v>108</v>
      </c>
      <c r="D82" s="29" t="s">
        <v>56</v>
      </c>
      <c r="E82" s="29"/>
      <c r="F82" s="36"/>
      <c r="G82" s="41" t="e">
        <f>#REF!</f>
        <v>#REF!</v>
      </c>
      <c r="H82" s="41" t="e">
        <f>#REF!</f>
        <v>#REF!</v>
      </c>
      <c r="I82" s="41" t="e">
        <f>#REF!</f>
        <v>#REF!</v>
      </c>
      <c r="J82" s="47"/>
      <c r="K82" s="32">
        <f>K83</f>
        <v>206</v>
      </c>
    </row>
    <row r="83" spans="1:14" s="50" customFormat="1" ht="31.5" x14ac:dyDescent="0.2">
      <c r="A83" s="35" t="s">
        <v>66</v>
      </c>
      <c r="B83" s="29" t="s">
        <v>16</v>
      </c>
      <c r="C83" s="29" t="s">
        <v>108</v>
      </c>
      <c r="D83" s="29" t="s">
        <v>65</v>
      </c>
      <c r="E83" s="29"/>
      <c r="F83" s="36"/>
      <c r="G83" s="41" t="e">
        <f>#REF!</f>
        <v>#REF!</v>
      </c>
      <c r="H83" s="41" t="e">
        <f>#REF!</f>
        <v>#REF!</v>
      </c>
      <c r="I83" s="41" t="e">
        <f>#REF!</f>
        <v>#REF!</v>
      </c>
      <c r="J83" s="47"/>
      <c r="K83" s="32">
        <v>206</v>
      </c>
    </row>
    <row r="84" spans="1:14" s="50" customFormat="1" ht="18.75" x14ac:dyDescent="0.2">
      <c r="A84" s="14" t="s">
        <v>50</v>
      </c>
      <c r="B84" s="15" t="s">
        <v>51</v>
      </c>
      <c r="C84" s="15"/>
      <c r="D84" s="39"/>
      <c r="E84" s="39"/>
      <c r="F84" s="43"/>
      <c r="G84" s="43"/>
      <c r="H84" s="43"/>
      <c r="I84" s="43"/>
      <c r="J84" s="55"/>
      <c r="K84" s="20">
        <f>K85+K89</f>
        <v>553</v>
      </c>
    </row>
    <row r="85" spans="1:14" s="50" customFormat="1" ht="18.75" x14ac:dyDescent="0.2">
      <c r="A85" s="14" t="s">
        <v>52</v>
      </c>
      <c r="B85" s="15" t="s">
        <v>53</v>
      </c>
      <c r="C85" s="15"/>
      <c r="D85" s="39"/>
      <c r="E85" s="39"/>
      <c r="F85" s="43"/>
      <c r="G85" s="46"/>
      <c r="H85" s="46"/>
      <c r="I85" s="46"/>
      <c r="J85" s="54"/>
      <c r="K85" s="20">
        <f>K86</f>
        <v>505</v>
      </c>
    </row>
    <row r="86" spans="1:14" s="50" customFormat="1" ht="147.75" customHeight="1" x14ac:dyDescent="0.2">
      <c r="A86" s="22" t="s">
        <v>141</v>
      </c>
      <c r="B86" s="23" t="s">
        <v>53</v>
      </c>
      <c r="C86" s="23" t="s">
        <v>109</v>
      </c>
      <c r="D86" s="29"/>
      <c r="E86" s="29"/>
      <c r="F86" s="30"/>
      <c r="G86" s="41"/>
      <c r="H86" s="41"/>
      <c r="I86" s="41"/>
      <c r="J86" s="47"/>
      <c r="K86" s="32">
        <f>K87</f>
        <v>505</v>
      </c>
    </row>
    <row r="87" spans="1:14" s="50" customFormat="1" ht="31.5" customHeight="1" x14ac:dyDescent="0.2">
      <c r="A87" s="35" t="s">
        <v>87</v>
      </c>
      <c r="B87" s="29" t="s">
        <v>53</v>
      </c>
      <c r="C87" s="29" t="s">
        <v>109</v>
      </c>
      <c r="D87" s="29" t="s">
        <v>56</v>
      </c>
      <c r="E87" s="29"/>
      <c r="F87" s="30"/>
      <c r="G87" s="41"/>
      <c r="H87" s="41"/>
      <c r="I87" s="41"/>
      <c r="J87" s="47"/>
      <c r="K87" s="32">
        <f>K88</f>
        <v>505</v>
      </c>
    </row>
    <row r="88" spans="1:14" s="50" customFormat="1" ht="31.5" customHeight="1" x14ac:dyDescent="0.2">
      <c r="A88" s="35" t="s">
        <v>66</v>
      </c>
      <c r="B88" s="29" t="s">
        <v>53</v>
      </c>
      <c r="C88" s="29" t="s">
        <v>109</v>
      </c>
      <c r="D88" s="29" t="s">
        <v>150</v>
      </c>
      <c r="E88" s="29"/>
      <c r="F88" s="30"/>
      <c r="G88" s="41"/>
      <c r="H88" s="41"/>
      <c r="I88" s="41"/>
      <c r="J88" s="47"/>
      <c r="K88" s="32">
        <v>505</v>
      </c>
    </row>
    <row r="89" spans="1:14" s="50" customFormat="1" ht="18.75" customHeight="1" x14ac:dyDescent="0.2">
      <c r="A89" s="14" t="s">
        <v>75</v>
      </c>
      <c r="B89" s="15" t="s">
        <v>76</v>
      </c>
      <c r="C89" s="15"/>
      <c r="D89" s="39"/>
      <c r="E89" s="39"/>
      <c r="F89" s="43"/>
      <c r="G89" s="46"/>
      <c r="H89" s="46"/>
      <c r="I89" s="46"/>
      <c r="J89" s="54"/>
      <c r="K89" s="20">
        <f>K90</f>
        <v>48</v>
      </c>
    </row>
    <row r="90" spans="1:14" s="50" customFormat="1" ht="94.5" customHeight="1" x14ac:dyDescent="0.2">
      <c r="A90" s="65" t="s">
        <v>151</v>
      </c>
      <c r="B90" s="64" t="s">
        <v>76</v>
      </c>
      <c r="C90" s="64" t="s">
        <v>110</v>
      </c>
      <c r="D90" s="67"/>
      <c r="E90" s="34"/>
      <c r="F90" s="26">
        <v>100</v>
      </c>
      <c r="G90" s="26"/>
      <c r="H90" s="26"/>
      <c r="I90" s="26"/>
      <c r="J90" s="27">
        <v>70</v>
      </c>
      <c r="K90" s="28">
        <f>K92</f>
        <v>48</v>
      </c>
    </row>
    <row r="91" spans="1:14" s="50" customFormat="1" ht="31.5" customHeight="1" x14ac:dyDescent="0.2">
      <c r="A91" s="35" t="s">
        <v>87</v>
      </c>
      <c r="B91" s="66" t="s">
        <v>76</v>
      </c>
      <c r="C91" s="66" t="s">
        <v>110</v>
      </c>
      <c r="D91" s="68">
        <v>200</v>
      </c>
      <c r="E91" s="29"/>
      <c r="F91" s="32"/>
      <c r="G91" s="32"/>
      <c r="H91" s="32"/>
      <c r="I91" s="32"/>
      <c r="J91" s="37"/>
      <c r="K91" s="32">
        <f>K92</f>
        <v>48</v>
      </c>
    </row>
    <row r="92" spans="1:14" s="50" customFormat="1" ht="31.5" customHeight="1" x14ac:dyDescent="0.2">
      <c r="A92" s="35" t="s">
        <v>66</v>
      </c>
      <c r="B92" s="66" t="s">
        <v>76</v>
      </c>
      <c r="C92" s="66" t="s">
        <v>110</v>
      </c>
      <c r="D92" s="68">
        <v>240</v>
      </c>
      <c r="E92" s="29"/>
      <c r="F92" s="32"/>
      <c r="G92" s="32"/>
      <c r="H92" s="32"/>
      <c r="I92" s="32"/>
      <c r="J92" s="37"/>
      <c r="K92" s="32">
        <v>48</v>
      </c>
    </row>
    <row r="93" spans="1:14" s="49" customFormat="1" ht="18.75" x14ac:dyDescent="0.2">
      <c r="A93" s="14" t="s">
        <v>18</v>
      </c>
      <c r="B93" s="15" t="s">
        <v>19</v>
      </c>
      <c r="C93" s="15"/>
      <c r="D93" s="39"/>
      <c r="E93" s="39"/>
      <c r="F93" s="43"/>
      <c r="G93" s="43"/>
      <c r="H93" s="43" t="e">
        <f>#REF!+H94</f>
        <v>#REF!</v>
      </c>
      <c r="I93" s="43" t="e">
        <f>#REF!+I94</f>
        <v>#REF!</v>
      </c>
      <c r="J93" s="55"/>
      <c r="K93" s="20">
        <f>K94</f>
        <v>42066.8</v>
      </c>
      <c r="L93" s="1"/>
      <c r="M93" s="1"/>
      <c r="N93" s="1"/>
    </row>
    <row r="94" spans="1:14" s="50" customFormat="1" ht="18.75" x14ac:dyDescent="0.2">
      <c r="A94" s="14" t="s">
        <v>20</v>
      </c>
      <c r="B94" s="15" t="s">
        <v>21</v>
      </c>
      <c r="C94" s="15"/>
      <c r="D94" s="39"/>
      <c r="E94" s="39"/>
      <c r="F94" s="43"/>
      <c r="G94" s="46" t="e">
        <f>G96+#REF!+#REF!+#REF!+G101+#REF!</f>
        <v>#REF!</v>
      </c>
      <c r="H94" s="46" t="e">
        <f>H96+#REF!+#REF!+#REF!+H101+#REF!</f>
        <v>#REF!</v>
      </c>
      <c r="I94" s="46" t="e">
        <f>I96+#REF!+#REF!+#REF!+I101+#REF!</f>
        <v>#REF!</v>
      </c>
      <c r="J94" s="54"/>
      <c r="K94" s="20">
        <f>K95</f>
        <v>42066.8</v>
      </c>
    </row>
    <row r="95" spans="1:14" s="50" customFormat="1" ht="37.5" x14ac:dyDescent="0.2">
      <c r="A95" s="14" t="s">
        <v>165</v>
      </c>
      <c r="B95" s="15" t="s">
        <v>21</v>
      </c>
      <c r="C95" s="15" t="s">
        <v>111</v>
      </c>
      <c r="D95" s="39"/>
      <c r="E95" s="39"/>
      <c r="F95" s="43"/>
      <c r="G95" s="46"/>
      <c r="H95" s="46"/>
      <c r="I95" s="46"/>
      <c r="J95" s="54"/>
      <c r="K95" s="20">
        <f>K104+K96+K101</f>
        <v>42066.8</v>
      </c>
    </row>
    <row r="96" spans="1:14" s="50" customFormat="1" ht="100.9" customHeight="1" x14ac:dyDescent="0.2">
      <c r="A96" s="22" t="s">
        <v>152</v>
      </c>
      <c r="B96" s="23" t="s">
        <v>21</v>
      </c>
      <c r="C96" s="23" t="s">
        <v>113</v>
      </c>
      <c r="D96" s="34"/>
      <c r="E96" s="34"/>
      <c r="F96" s="46">
        <v>1296</v>
      </c>
      <c r="G96" s="46">
        <f>G100</f>
        <v>0</v>
      </c>
      <c r="H96" s="46">
        <f>H100</f>
        <v>0</v>
      </c>
      <c r="I96" s="46">
        <f>I100</f>
        <v>0</v>
      </c>
      <c r="J96" s="54">
        <v>2072</v>
      </c>
      <c r="K96" s="28">
        <f>K97+K99</f>
        <v>40816.800000000003</v>
      </c>
    </row>
    <row r="97" spans="1:14" s="50" customFormat="1" ht="31.5" x14ac:dyDescent="0.2">
      <c r="A97" s="35" t="s">
        <v>87</v>
      </c>
      <c r="B97" s="29" t="s">
        <v>21</v>
      </c>
      <c r="C97" s="29" t="s">
        <v>113</v>
      </c>
      <c r="D97" s="29" t="s">
        <v>56</v>
      </c>
      <c r="E97" s="29"/>
      <c r="F97" s="36"/>
      <c r="G97" s="36"/>
      <c r="H97" s="45"/>
      <c r="I97" s="45"/>
      <c r="J97" s="56"/>
      <c r="K97" s="32">
        <f>K98</f>
        <v>40616.800000000003</v>
      </c>
    </row>
    <row r="98" spans="1:14" s="50" customFormat="1" ht="31.5" x14ac:dyDescent="0.2">
      <c r="A98" s="35" t="s">
        <v>66</v>
      </c>
      <c r="B98" s="29" t="s">
        <v>21</v>
      </c>
      <c r="C98" s="29" t="s">
        <v>113</v>
      </c>
      <c r="D98" s="29" t="s">
        <v>65</v>
      </c>
      <c r="E98" s="29"/>
      <c r="F98" s="36"/>
      <c r="G98" s="36"/>
      <c r="H98" s="45"/>
      <c r="I98" s="45"/>
      <c r="J98" s="56"/>
      <c r="K98" s="32">
        <v>40616.800000000003</v>
      </c>
    </row>
    <row r="99" spans="1:14" s="50" customFormat="1" ht="18.75" x14ac:dyDescent="0.2">
      <c r="A99" s="35" t="s">
        <v>58</v>
      </c>
      <c r="B99" s="29" t="s">
        <v>21</v>
      </c>
      <c r="C99" s="29" t="s">
        <v>113</v>
      </c>
      <c r="D99" s="29" t="s">
        <v>57</v>
      </c>
      <c r="E99" s="29"/>
      <c r="F99" s="36"/>
      <c r="G99" s="36"/>
      <c r="H99" s="45"/>
      <c r="I99" s="45"/>
      <c r="J99" s="56"/>
      <c r="K99" s="32">
        <f>K100</f>
        <v>200</v>
      </c>
    </row>
    <row r="100" spans="1:14" s="50" customFormat="1" ht="18.75" x14ac:dyDescent="0.2">
      <c r="A100" s="35" t="s">
        <v>68</v>
      </c>
      <c r="B100" s="29" t="s">
        <v>21</v>
      </c>
      <c r="C100" s="29" t="s">
        <v>113</v>
      </c>
      <c r="D100" s="29" t="s">
        <v>67</v>
      </c>
      <c r="E100" s="29"/>
      <c r="F100" s="36"/>
      <c r="G100" s="36"/>
      <c r="H100" s="45"/>
      <c r="I100" s="45"/>
      <c r="J100" s="56"/>
      <c r="K100" s="32">
        <v>200</v>
      </c>
    </row>
    <row r="101" spans="1:14" s="50" customFormat="1" ht="74.25" customHeight="1" x14ac:dyDescent="0.2">
      <c r="A101" s="22" t="s">
        <v>153</v>
      </c>
      <c r="B101" s="23" t="s">
        <v>21</v>
      </c>
      <c r="C101" s="23" t="s">
        <v>125</v>
      </c>
      <c r="D101" s="34"/>
      <c r="E101" s="34"/>
      <c r="F101" s="46">
        <v>971.7</v>
      </c>
      <c r="G101" s="46" t="e">
        <f>G103</f>
        <v>#REF!</v>
      </c>
      <c r="H101" s="46" t="e">
        <f>H103</f>
        <v>#REF!</v>
      </c>
      <c r="I101" s="46" t="e">
        <f>I103</f>
        <v>#REF!</v>
      </c>
      <c r="J101" s="54">
        <v>2000</v>
      </c>
      <c r="K101" s="28">
        <f>K103</f>
        <v>250</v>
      </c>
    </row>
    <row r="102" spans="1:14" s="50" customFormat="1" ht="31.5" x14ac:dyDescent="0.2">
      <c r="A102" s="35" t="s">
        <v>87</v>
      </c>
      <c r="B102" s="29" t="s">
        <v>21</v>
      </c>
      <c r="C102" s="29" t="s">
        <v>125</v>
      </c>
      <c r="D102" s="29" t="s">
        <v>56</v>
      </c>
      <c r="E102" s="29"/>
      <c r="F102" s="36"/>
      <c r="G102" s="36" t="e">
        <f>+#REF!+#REF!</f>
        <v>#REF!</v>
      </c>
      <c r="H102" s="36" t="e">
        <f>+#REF!+#REF!</f>
        <v>#REF!</v>
      </c>
      <c r="I102" s="36" t="e">
        <f>+#REF!+#REF!</f>
        <v>#REF!</v>
      </c>
      <c r="J102" s="57"/>
      <c r="K102" s="32">
        <f>K103</f>
        <v>250</v>
      </c>
    </row>
    <row r="103" spans="1:14" s="50" customFormat="1" ht="31.5" x14ac:dyDescent="0.2">
      <c r="A103" s="35" t="s">
        <v>66</v>
      </c>
      <c r="B103" s="29" t="s">
        <v>21</v>
      </c>
      <c r="C103" s="29" t="s">
        <v>125</v>
      </c>
      <c r="D103" s="29" t="s">
        <v>65</v>
      </c>
      <c r="E103" s="29"/>
      <c r="F103" s="36"/>
      <c r="G103" s="36" t="e">
        <f>+#REF!+#REF!</f>
        <v>#REF!</v>
      </c>
      <c r="H103" s="36" t="e">
        <f>+#REF!+#REF!</f>
        <v>#REF!</v>
      </c>
      <c r="I103" s="36" t="e">
        <f>+#REF!+#REF!</f>
        <v>#REF!</v>
      </c>
      <c r="J103" s="57"/>
      <c r="K103" s="32">
        <v>250</v>
      </c>
    </row>
    <row r="104" spans="1:14" s="50" customFormat="1" ht="75" x14ac:dyDescent="0.2">
      <c r="A104" s="22" t="s">
        <v>154</v>
      </c>
      <c r="B104" s="23" t="s">
        <v>21</v>
      </c>
      <c r="C104" s="23" t="s">
        <v>112</v>
      </c>
      <c r="D104" s="29"/>
      <c r="E104" s="29"/>
      <c r="F104" s="30"/>
      <c r="G104" s="30"/>
      <c r="H104" s="30"/>
      <c r="I104" s="30"/>
      <c r="J104" s="31">
        <v>1505</v>
      </c>
      <c r="K104" s="28">
        <f>K106</f>
        <v>1000</v>
      </c>
    </row>
    <row r="105" spans="1:14" s="50" customFormat="1" ht="31.5" x14ac:dyDescent="0.2">
      <c r="A105" s="35" t="s">
        <v>87</v>
      </c>
      <c r="B105" s="29" t="s">
        <v>21</v>
      </c>
      <c r="C105" s="29" t="s">
        <v>112</v>
      </c>
      <c r="D105" s="29" t="s">
        <v>56</v>
      </c>
      <c r="E105" s="29"/>
      <c r="F105" s="30"/>
      <c r="G105" s="30"/>
      <c r="H105" s="30"/>
      <c r="I105" s="30"/>
      <c r="J105" s="31"/>
      <c r="K105" s="32">
        <f>K106</f>
        <v>1000</v>
      </c>
    </row>
    <row r="106" spans="1:14" s="50" customFormat="1" ht="31.5" x14ac:dyDescent="0.2">
      <c r="A106" s="35" t="s">
        <v>66</v>
      </c>
      <c r="B106" s="29" t="s">
        <v>21</v>
      </c>
      <c r="C106" s="29" t="s">
        <v>112</v>
      </c>
      <c r="D106" s="29" t="s">
        <v>65</v>
      </c>
      <c r="E106" s="29"/>
      <c r="F106" s="30"/>
      <c r="G106" s="30"/>
      <c r="H106" s="30"/>
      <c r="I106" s="30"/>
      <c r="J106" s="31"/>
      <c r="K106" s="32">
        <v>1000</v>
      </c>
    </row>
    <row r="107" spans="1:14" s="21" customFormat="1" ht="41.25" customHeight="1" x14ac:dyDescent="0.2">
      <c r="A107" s="14" t="s">
        <v>22</v>
      </c>
      <c r="B107" s="15" t="s">
        <v>23</v>
      </c>
      <c r="C107" s="15"/>
      <c r="D107" s="39"/>
      <c r="E107" s="39"/>
      <c r="F107" s="13"/>
      <c r="G107" s="13" t="e">
        <f>#REF!</f>
        <v>#REF!</v>
      </c>
      <c r="H107" s="13" t="e">
        <f>#REF!</f>
        <v>#REF!</v>
      </c>
      <c r="I107" s="13" t="e">
        <f>#REF!</f>
        <v>#REF!</v>
      </c>
      <c r="J107" s="19"/>
      <c r="K107" s="20">
        <f>K108+K112</f>
        <v>773</v>
      </c>
      <c r="L107" s="1"/>
      <c r="M107" s="1"/>
      <c r="N107" s="1"/>
    </row>
    <row r="108" spans="1:14" s="21" customFormat="1" ht="41.25" customHeight="1" x14ac:dyDescent="0.2">
      <c r="A108" s="14" t="s">
        <v>48</v>
      </c>
      <c r="B108" s="15" t="s">
        <v>49</v>
      </c>
      <c r="C108" s="15"/>
      <c r="D108" s="39"/>
      <c r="E108" s="39"/>
      <c r="F108" s="13"/>
      <c r="G108" s="13"/>
      <c r="H108" s="13"/>
      <c r="I108" s="13"/>
      <c r="J108" s="19"/>
      <c r="K108" s="20">
        <f>K109</f>
        <v>65</v>
      </c>
      <c r="L108" s="1"/>
      <c r="M108" s="1"/>
      <c r="N108" s="1"/>
    </row>
    <row r="109" spans="1:14" s="21" customFormat="1" ht="111.75" customHeight="1" x14ac:dyDescent="0.2">
      <c r="A109" s="71" t="s">
        <v>134</v>
      </c>
      <c r="B109" s="23" t="s">
        <v>49</v>
      </c>
      <c r="C109" s="23" t="s">
        <v>114</v>
      </c>
      <c r="D109" s="34"/>
      <c r="E109" s="51"/>
      <c r="F109" s="46"/>
      <c r="G109" s="41"/>
      <c r="H109" s="41"/>
      <c r="I109" s="41"/>
      <c r="J109" s="47"/>
      <c r="K109" s="28">
        <f>K111</f>
        <v>65</v>
      </c>
      <c r="L109" s="1"/>
      <c r="M109" s="1"/>
      <c r="N109" s="1"/>
    </row>
    <row r="110" spans="1:14" s="21" customFormat="1" ht="32.25" customHeight="1" x14ac:dyDescent="0.2">
      <c r="A110" s="35" t="s">
        <v>87</v>
      </c>
      <c r="B110" s="29" t="s">
        <v>49</v>
      </c>
      <c r="C110" s="29" t="s">
        <v>114</v>
      </c>
      <c r="D110" s="29" t="s">
        <v>56</v>
      </c>
      <c r="E110" s="33"/>
      <c r="F110" s="36"/>
      <c r="G110" s="30"/>
      <c r="H110" s="30"/>
      <c r="I110" s="30"/>
      <c r="J110" s="31"/>
      <c r="K110" s="32">
        <f>K111</f>
        <v>65</v>
      </c>
      <c r="L110" s="1"/>
      <c r="M110" s="1"/>
      <c r="N110" s="1"/>
    </row>
    <row r="111" spans="1:14" s="21" customFormat="1" ht="30.75" customHeight="1" x14ac:dyDescent="0.2">
      <c r="A111" s="35" t="s">
        <v>66</v>
      </c>
      <c r="B111" s="29" t="s">
        <v>49</v>
      </c>
      <c r="C111" s="29" t="s">
        <v>114</v>
      </c>
      <c r="D111" s="29" t="s">
        <v>65</v>
      </c>
      <c r="E111" s="33"/>
      <c r="F111" s="36"/>
      <c r="G111" s="30"/>
      <c r="H111" s="30"/>
      <c r="I111" s="30"/>
      <c r="J111" s="31"/>
      <c r="K111" s="32">
        <v>65</v>
      </c>
      <c r="L111" s="1"/>
      <c r="M111" s="1"/>
      <c r="N111" s="1"/>
    </row>
    <row r="112" spans="1:14" ht="18.75" x14ac:dyDescent="0.2">
      <c r="A112" s="14" t="s">
        <v>72</v>
      </c>
      <c r="B112" s="15" t="s">
        <v>71</v>
      </c>
      <c r="C112" s="14"/>
      <c r="D112" s="14"/>
      <c r="E112" s="14"/>
      <c r="F112" s="14"/>
      <c r="G112" s="14"/>
      <c r="H112" s="14"/>
      <c r="I112" s="14"/>
      <c r="J112" s="14"/>
      <c r="K112" s="20">
        <f>K113+K116+K119+K122</f>
        <v>708</v>
      </c>
    </row>
    <row r="113" spans="1:14" ht="83.25" customHeight="1" x14ac:dyDescent="0.2">
      <c r="A113" s="75" t="s">
        <v>155</v>
      </c>
      <c r="B113" s="23" t="s">
        <v>71</v>
      </c>
      <c r="C113" s="23" t="s">
        <v>116</v>
      </c>
      <c r="D113" s="23"/>
      <c r="E113" s="23"/>
      <c r="F113" s="46"/>
      <c r="G113" s="46"/>
      <c r="H113" s="46"/>
      <c r="I113" s="46"/>
      <c r="J113" s="54"/>
      <c r="K113" s="28">
        <f>K115</f>
        <v>250</v>
      </c>
    </row>
    <row r="114" spans="1:14" ht="31.5" x14ac:dyDescent="0.2">
      <c r="A114" s="35" t="s">
        <v>87</v>
      </c>
      <c r="B114" s="29" t="s">
        <v>73</v>
      </c>
      <c r="C114" s="29" t="s">
        <v>116</v>
      </c>
      <c r="D114" s="29" t="s">
        <v>56</v>
      </c>
      <c r="E114" s="29"/>
      <c r="F114" s="30"/>
      <c r="G114" s="41"/>
      <c r="H114" s="41"/>
      <c r="I114" s="41"/>
      <c r="J114" s="47"/>
      <c r="K114" s="32">
        <f>K115</f>
        <v>250</v>
      </c>
    </row>
    <row r="115" spans="1:14" ht="31.5" x14ac:dyDescent="0.2">
      <c r="A115" s="35" t="s">
        <v>66</v>
      </c>
      <c r="B115" s="29" t="s">
        <v>73</v>
      </c>
      <c r="C115" s="29" t="s">
        <v>116</v>
      </c>
      <c r="D115" s="29" t="s">
        <v>65</v>
      </c>
      <c r="E115" s="29"/>
      <c r="F115" s="30"/>
      <c r="G115" s="41"/>
      <c r="H115" s="41"/>
      <c r="I115" s="41"/>
      <c r="J115" s="47"/>
      <c r="K115" s="32">
        <v>250</v>
      </c>
    </row>
    <row r="116" spans="1:14" ht="63.75" customHeight="1" x14ac:dyDescent="0.2">
      <c r="A116" s="87" t="s">
        <v>156</v>
      </c>
      <c r="B116" s="23" t="s">
        <v>71</v>
      </c>
      <c r="C116" s="23" t="s">
        <v>117</v>
      </c>
      <c r="D116" s="29"/>
      <c r="E116" s="29"/>
      <c r="F116" s="30"/>
      <c r="G116" s="41"/>
      <c r="H116" s="41"/>
      <c r="I116" s="41"/>
      <c r="J116" s="47"/>
      <c r="K116" s="28">
        <f>K117</f>
        <v>36</v>
      </c>
    </row>
    <row r="117" spans="1:14" ht="31.5" x14ac:dyDescent="0.2">
      <c r="A117" s="35" t="s">
        <v>87</v>
      </c>
      <c r="B117" s="29" t="s">
        <v>73</v>
      </c>
      <c r="C117" s="29" t="s">
        <v>117</v>
      </c>
      <c r="D117" s="29" t="s">
        <v>56</v>
      </c>
      <c r="E117" s="29"/>
      <c r="F117" s="30"/>
      <c r="G117" s="41"/>
      <c r="H117" s="41"/>
      <c r="I117" s="41"/>
      <c r="J117" s="47"/>
      <c r="K117" s="32">
        <f>K118</f>
        <v>36</v>
      </c>
    </row>
    <row r="118" spans="1:14" ht="31.5" x14ac:dyDescent="0.2">
      <c r="A118" s="35" t="s">
        <v>66</v>
      </c>
      <c r="B118" s="29" t="s">
        <v>73</v>
      </c>
      <c r="C118" s="29" t="s">
        <v>117</v>
      </c>
      <c r="D118" s="29" t="s">
        <v>65</v>
      </c>
      <c r="E118" s="29"/>
      <c r="F118" s="30"/>
      <c r="G118" s="41"/>
      <c r="H118" s="41"/>
      <c r="I118" s="41"/>
      <c r="J118" s="47"/>
      <c r="K118" s="32">
        <v>36</v>
      </c>
    </row>
    <row r="119" spans="1:14" ht="66" customHeight="1" x14ac:dyDescent="0.2">
      <c r="A119" s="87" t="s">
        <v>164</v>
      </c>
      <c r="B119" s="23" t="s">
        <v>71</v>
      </c>
      <c r="C119" s="23" t="s">
        <v>115</v>
      </c>
      <c r="D119" s="34"/>
      <c r="E119" s="25"/>
      <c r="F119" s="46">
        <v>268</v>
      </c>
      <c r="G119" s="41">
        <f>G131</f>
        <v>0</v>
      </c>
      <c r="H119" s="41">
        <f>H131</f>
        <v>0</v>
      </c>
      <c r="I119" s="41">
        <f>I131</f>
        <v>0</v>
      </c>
      <c r="J119" s="47">
        <v>459.5</v>
      </c>
      <c r="K119" s="28">
        <f>K121</f>
        <v>300</v>
      </c>
    </row>
    <row r="120" spans="1:14" ht="31.5" x14ac:dyDescent="0.2">
      <c r="A120" s="35" t="s">
        <v>87</v>
      </c>
      <c r="B120" s="29" t="s">
        <v>139</v>
      </c>
      <c r="C120" s="29" t="s">
        <v>115</v>
      </c>
      <c r="D120" s="29" t="s">
        <v>56</v>
      </c>
      <c r="E120" s="33"/>
      <c r="F120" s="36"/>
      <c r="G120" s="30" t="e">
        <f>#REF!</f>
        <v>#REF!</v>
      </c>
      <c r="H120" s="30" t="e">
        <f>#REF!</f>
        <v>#REF!</v>
      </c>
      <c r="I120" s="30" t="e">
        <f>#REF!</f>
        <v>#REF!</v>
      </c>
      <c r="J120" s="31"/>
      <c r="K120" s="32">
        <f>K121</f>
        <v>300</v>
      </c>
    </row>
    <row r="121" spans="1:14" ht="31.5" x14ac:dyDescent="0.2">
      <c r="A121" s="35" t="s">
        <v>66</v>
      </c>
      <c r="B121" s="29" t="s">
        <v>139</v>
      </c>
      <c r="C121" s="29" t="s">
        <v>115</v>
      </c>
      <c r="D121" s="29" t="s">
        <v>65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v>300</v>
      </c>
    </row>
    <row r="122" spans="1:14" ht="47.25" x14ac:dyDescent="0.2">
      <c r="A122" s="35" t="s">
        <v>157</v>
      </c>
      <c r="B122" s="34" t="s">
        <v>139</v>
      </c>
      <c r="C122" s="34" t="s">
        <v>158</v>
      </c>
      <c r="D122" s="34"/>
      <c r="E122" s="25"/>
      <c r="F122" s="46"/>
      <c r="G122" s="41"/>
      <c r="H122" s="41"/>
      <c r="I122" s="41"/>
      <c r="J122" s="47"/>
      <c r="K122" s="28">
        <f>K123</f>
        <v>122</v>
      </c>
    </row>
    <row r="123" spans="1:14" ht="31.5" x14ac:dyDescent="0.2">
      <c r="A123" s="35" t="s">
        <v>87</v>
      </c>
      <c r="B123" s="29" t="s">
        <v>139</v>
      </c>
      <c r="C123" s="29" t="s">
        <v>158</v>
      </c>
      <c r="D123" s="29" t="s">
        <v>56</v>
      </c>
      <c r="E123" s="33"/>
      <c r="F123" s="36"/>
      <c r="G123" s="30"/>
      <c r="H123" s="30"/>
      <c r="I123" s="30"/>
      <c r="J123" s="31"/>
      <c r="K123" s="32">
        <f>K124</f>
        <v>122</v>
      </c>
    </row>
    <row r="124" spans="1:14" ht="31.5" x14ac:dyDescent="0.2">
      <c r="A124" s="35" t="s">
        <v>66</v>
      </c>
      <c r="B124" s="29" t="s">
        <v>139</v>
      </c>
      <c r="C124" s="29" t="s">
        <v>158</v>
      </c>
      <c r="D124" s="29" t="s">
        <v>65</v>
      </c>
      <c r="E124" s="33"/>
      <c r="F124" s="36"/>
      <c r="G124" s="30"/>
      <c r="H124" s="30"/>
      <c r="I124" s="30"/>
      <c r="J124" s="31"/>
      <c r="K124" s="32">
        <v>122</v>
      </c>
    </row>
    <row r="125" spans="1:14" s="21" customFormat="1" ht="18.75" x14ac:dyDescent="0.2">
      <c r="A125" s="14" t="s">
        <v>24</v>
      </c>
      <c r="B125" s="15" t="s">
        <v>25</v>
      </c>
      <c r="C125" s="15"/>
      <c r="D125" s="39"/>
      <c r="E125" s="44"/>
      <c r="F125" s="12"/>
      <c r="G125" s="43"/>
      <c r="H125" s="13"/>
      <c r="I125" s="13"/>
      <c r="J125" s="19"/>
      <c r="K125" s="20">
        <f>K126</f>
        <v>8670</v>
      </c>
      <c r="L125" s="1"/>
      <c r="M125" s="1"/>
      <c r="N125" s="1"/>
    </row>
    <row r="126" spans="1:14" s="21" customFormat="1" ht="18.75" x14ac:dyDescent="0.2">
      <c r="A126" s="14" t="s">
        <v>26</v>
      </c>
      <c r="B126" s="15" t="s">
        <v>27</v>
      </c>
      <c r="C126" s="15"/>
      <c r="D126" s="39"/>
      <c r="E126" s="44"/>
      <c r="F126" s="43"/>
      <c r="G126" s="43">
        <f>G130+G158</f>
        <v>0</v>
      </c>
      <c r="H126" s="43">
        <f>H130+H158</f>
        <v>0</v>
      </c>
      <c r="I126" s="43">
        <f>I130+I158</f>
        <v>0</v>
      </c>
      <c r="J126" s="55"/>
      <c r="K126" s="20">
        <f>K130+K133+K127</f>
        <v>8670</v>
      </c>
      <c r="L126" s="1"/>
      <c r="M126" s="1"/>
      <c r="N126" s="1"/>
    </row>
    <row r="127" spans="1:14" s="21" customFormat="1" ht="99" customHeight="1" x14ac:dyDescent="0.2">
      <c r="A127" s="75" t="s">
        <v>159</v>
      </c>
      <c r="B127" s="23" t="s">
        <v>27</v>
      </c>
      <c r="C127" s="23">
        <v>7600000590</v>
      </c>
      <c r="D127" s="23"/>
      <c r="E127" s="23"/>
      <c r="F127" s="23"/>
      <c r="G127" s="23"/>
      <c r="H127" s="23"/>
      <c r="I127" s="23"/>
      <c r="J127" s="23"/>
      <c r="K127" s="28">
        <f>K128</f>
        <v>90</v>
      </c>
      <c r="L127" s="1"/>
      <c r="M127" s="1"/>
      <c r="N127" s="1"/>
    </row>
    <row r="128" spans="1:14" s="21" customFormat="1" ht="31.5" x14ac:dyDescent="0.2">
      <c r="A128" s="35" t="s">
        <v>87</v>
      </c>
      <c r="B128" s="29" t="s">
        <v>27</v>
      </c>
      <c r="C128" s="29">
        <v>7600000590</v>
      </c>
      <c r="D128" s="29" t="s">
        <v>56</v>
      </c>
      <c r="E128" s="29" t="s">
        <v>56</v>
      </c>
      <c r="F128" s="75"/>
      <c r="G128" s="75"/>
      <c r="H128" s="75"/>
      <c r="I128" s="75"/>
      <c r="J128" s="75"/>
      <c r="K128" s="32">
        <f>K129</f>
        <v>90</v>
      </c>
      <c r="L128" s="1"/>
      <c r="M128" s="1"/>
      <c r="N128" s="1"/>
    </row>
    <row r="129" spans="1:14" s="21" customFormat="1" ht="31.5" x14ac:dyDescent="0.2">
      <c r="A129" s="35" t="s">
        <v>66</v>
      </c>
      <c r="B129" s="29" t="s">
        <v>27</v>
      </c>
      <c r="C129" s="29">
        <v>7600000590</v>
      </c>
      <c r="D129" s="29" t="s">
        <v>65</v>
      </c>
      <c r="E129" s="29" t="s">
        <v>65</v>
      </c>
      <c r="F129" s="75"/>
      <c r="G129" s="75"/>
      <c r="H129" s="75"/>
      <c r="I129" s="75"/>
      <c r="J129" s="75"/>
      <c r="K129" s="32">
        <v>90</v>
      </c>
      <c r="L129" s="1"/>
      <c r="M129" s="1"/>
      <c r="N129" s="1"/>
    </row>
    <row r="130" spans="1:14" ht="67.5" customHeight="1" x14ac:dyDescent="0.2">
      <c r="A130" s="75" t="s">
        <v>160</v>
      </c>
      <c r="B130" s="23" t="s">
        <v>27</v>
      </c>
      <c r="C130" s="23" t="s">
        <v>118</v>
      </c>
      <c r="D130" s="34"/>
      <c r="E130" s="25"/>
      <c r="F130" s="46"/>
      <c r="G130" s="41"/>
      <c r="H130" s="41"/>
      <c r="I130" s="41"/>
      <c r="J130" s="47"/>
      <c r="K130" s="28">
        <f>K131</f>
        <v>710</v>
      </c>
    </row>
    <row r="131" spans="1:14" ht="31.5" customHeight="1" x14ac:dyDescent="0.2">
      <c r="A131" s="35" t="s">
        <v>87</v>
      </c>
      <c r="B131" s="29" t="s">
        <v>27</v>
      </c>
      <c r="C131" s="29" t="s">
        <v>118</v>
      </c>
      <c r="D131" s="29" t="s">
        <v>56</v>
      </c>
      <c r="E131" s="33"/>
      <c r="F131" s="36"/>
      <c r="G131" s="30"/>
      <c r="H131" s="30"/>
      <c r="I131" s="30"/>
      <c r="J131" s="31"/>
      <c r="K131" s="32">
        <f>K132</f>
        <v>710</v>
      </c>
    </row>
    <row r="132" spans="1:14" ht="31.5" customHeight="1" x14ac:dyDescent="0.2">
      <c r="A132" s="35" t="s">
        <v>66</v>
      </c>
      <c r="B132" s="29" t="s">
        <v>27</v>
      </c>
      <c r="C132" s="29" t="s">
        <v>118</v>
      </c>
      <c r="D132" s="29" t="s">
        <v>65</v>
      </c>
      <c r="E132" s="33"/>
      <c r="F132" s="36"/>
      <c r="G132" s="30" t="e">
        <f>#REF!</f>
        <v>#REF!</v>
      </c>
      <c r="H132" s="30" t="e">
        <f>#REF!</f>
        <v>#REF!</v>
      </c>
      <c r="I132" s="30" t="e">
        <f>#REF!</f>
        <v>#REF!</v>
      </c>
      <c r="J132" s="31"/>
      <c r="K132" s="32">
        <v>710</v>
      </c>
    </row>
    <row r="133" spans="1:14" ht="96.75" customHeight="1" x14ac:dyDescent="0.2">
      <c r="A133" s="75" t="s">
        <v>161</v>
      </c>
      <c r="B133" s="23" t="s">
        <v>27</v>
      </c>
      <c r="C133" s="23" t="s">
        <v>119</v>
      </c>
      <c r="D133" s="34"/>
      <c r="E133" s="25"/>
      <c r="F133" s="46">
        <v>1627.5</v>
      </c>
      <c r="G133" s="41" t="e">
        <f>#REF!</f>
        <v>#REF!</v>
      </c>
      <c r="H133" s="41" t="e">
        <f>#REF!</f>
        <v>#REF!</v>
      </c>
      <c r="I133" s="41" t="e">
        <f>#REF!</f>
        <v>#REF!</v>
      </c>
      <c r="J133" s="47">
        <v>2768.5</v>
      </c>
      <c r="K133" s="28">
        <f>K134</f>
        <v>7870</v>
      </c>
    </row>
    <row r="134" spans="1:14" ht="31.5" customHeight="1" x14ac:dyDescent="0.2">
      <c r="A134" s="35" t="s">
        <v>87</v>
      </c>
      <c r="B134" s="29" t="s">
        <v>27</v>
      </c>
      <c r="C134" s="29" t="s">
        <v>119</v>
      </c>
      <c r="D134" s="29" t="s">
        <v>56</v>
      </c>
      <c r="E134" s="33"/>
      <c r="F134" s="36"/>
      <c r="G134" s="30" t="e">
        <f>#REF!</f>
        <v>#REF!</v>
      </c>
      <c r="H134" s="30" t="e">
        <f>#REF!</f>
        <v>#REF!</v>
      </c>
      <c r="I134" s="30" t="e">
        <f>#REF!</f>
        <v>#REF!</v>
      </c>
      <c r="J134" s="31"/>
      <c r="K134" s="32">
        <f>K135</f>
        <v>7870</v>
      </c>
    </row>
    <row r="135" spans="1:14" ht="31.5" x14ac:dyDescent="0.2">
      <c r="A135" s="35" t="s">
        <v>66</v>
      </c>
      <c r="B135" s="29" t="s">
        <v>27</v>
      </c>
      <c r="C135" s="29" t="s">
        <v>119</v>
      </c>
      <c r="D135" s="29" t="s">
        <v>65</v>
      </c>
      <c r="E135" s="33"/>
      <c r="F135" s="36"/>
      <c r="G135" s="30" t="e">
        <f>#REF!</f>
        <v>#REF!</v>
      </c>
      <c r="H135" s="30" t="e">
        <f>#REF!</f>
        <v>#REF!</v>
      </c>
      <c r="I135" s="30" t="e">
        <f>#REF!</f>
        <v>#REF!</v>
      </c>
      <c r="J135" s="31"/>
      <c r="K135" s="32">
        <v>7870</v>
      </c>
    </row>
    <row r="136" spans="1:14" ht="18.75" x14ac:dyDescent="0.2">
      <c r="A136" s="14" t="s">
        <v>41</v>
      </c>
      <c r="B136" s="10">
        <v>1000</v>
      </c>
      <c r="C136" s="15"/>
      <c r="D136" s="39"/>
      <c r="E136" s="44"/>
      <c r="F136" s="43"/>
      <c r="G136" s="43"/>
      <c r="H136" s="43"/>
      <c r="I136" s="43"/>
      <c r="J136" s="55"/>
      <c r="K136" s="20">
        <f>K137+K145+K141</f>
        <v>17017.899999999998</v>
      </c>
    </row>
    <row r="137" spans="1:14" ht="18.75" x14ac:dyDescent="0.2">
      <c r="A137" s="14" t="s">
        <v>142</v>
      </c>
      <c r="B137" s="10">
        <v>1001</v>
      </c>
      <c r="C137" s="15"/>
      <c r="D137" s="39"/>
      <c r="E137" s="44"/>
      <c r="F137" s="43"/>
      <c r="G137" s="43"/>
      <c r="H137" s="43"/>
      <c r="I137" s="43"/>
      <c r="J137" s="55"/>
      <c r="K137" s="20">
        <f>K138</f>
        <v>297.60000000000002</v>
      </c>
    </row>
    <row r="138" spans="1:14" ht="100.5" x14ac:dyDescent="0.2">
      <c r="A138" s="58" t="s">
        <v>145</v>
      </c>
      <c r="B138" s="34" t="s">
        <v>143</v>
      </c>
      <c r="C138" s="34" t="s">
        <v>144</v>
      </c>
      <c r="D138" s="34"/>
      <c r="E138" s="25"/>
      <c r="F138" s="46"/>
      <c r="G138" s="41"/>
      <c r="H138" s="41"/>
      <c r="I138" s="41"/>
      <c r="J138" s="47"/>
      <c r="K138" s="28">
        <f>K139</f>
        <v>297.60000000000002</v>
      </c>
    </row>
    <row r="139" spans="1:14" ht="18.75" x14ac:dyDescent="0.2">
      <c r="A139" s="69" t="s">
        <v>60</v>
      </c>
      <c r="B139" s="29" t="s">
        <v>143</v>
      </c>
      <c r="C139" s="29" t="s">
        <v>144</v>
      </c>
      <c r="D139" s="29" t="s">
        <v>59</v>
      </c>
      <c r="E139" s="33"/>
      <c r="F139" s="36"/>
      <c r="G139" s="30"/>
      <c r="H139" s="30"/>
      <c r="I139" s="30"/>
      <c r="J139" s="31"/>
      <c r="K139" s="32">
        <f>K140</f>
        <v>297.60000000000002</v>
      </c>
    </row>
    <row r="140" spans="1:14" ht="18.75" x14ac:dyDescent="0.2">
      <c r="A140" s="69" t="s">
        <v>69</v>
      </c>
      <c r="B140" s="29" t="s">
        <v>143</v>
      </c>
      <c r="C140" s="29" t="s">
        <v>144</v>
      </c>
      <c r="D140" s="29" t="s">
        <v>70</v>
      </c>
      <c r="E140" s="33"/>
      <c r="F140" s="36"/>
      <c r="G140" s="30"/>
      <c r="H140" s="30"/>
      <c r="I140" s="30"/>
      <c r="J140" s="31"/>
      <c r="K140" s="32">
        <v>297.60000000000002</v>
      </c>
    </row>
    <row r="141" spans="1:14" ht="18.75" x14ac:dyDescent="0.2">
      <c r="A141" s="14" t="s">
        <v>167</v>
      </c>
      <c r="B141" s="10" t="s">
        <v>166</v>
      </c>
      <c r="C141" s="15"/>
      <c r="D141" s="39"/>
      <c r="E141" s="44"/>
      <c r="F141" s="13"/>
      <c r="G141" s="13"/>
      <c r="H141" s="13"/>
      <c r="I141" s="13"/>
      <c r="J141" s="19"/>
      <c r="K141" s="20">
        <f>K142</f>
        <v>494.3</v>
      </c>
    </row>
    <row r="142" spans="1:14" ht="151.5" customHeight="1" x14ac:dyDescent="0.2">
      <c r="A142" s="58" t="s">
        <v>168</v>
      </c>
      <c r="B142" s="23" t="s">
        <v>166</v>
      </c>
      <c r="C142" s="23" t="s">
        <v>122</v>
      </c>
      <c r="D142" s="34"/>
      <c r="E142" s="25"/>
      <c r="F142" s="46"/>
      <c r="G142" s="41"/>
      <c r="H142" s="41"/>
      <c r="I142" s="41"/>
      <c r="J142" s="47"/>
      <c r="K142" s="28">
        <f>K144</f>
        <v>494.3</v>
      </c>
    </row>
    <row r="143" spans="1:14" ht="18.75" x14ac:dyDescent="0.2">
      <c r="A143" s="69" t="s">
        <v>60</v>
      </c>
      <c r="B143" s="29" t="s">
        <v>166</v>
      </c>
      <c r="C143" s="29" t="s">
        <v>122</v>
      </c>
      <c r="D143" s="29" t="s">
        <v>59</v>
      </c>
      <c r="E143" s="33"/>
      <c r="F143" s="36"/>
      <c r="G143" s="30"/>
      <c r="H143" s="30"/>
      <c r="I143" s="30"/>
      <c r="J143" s="31"/>
      <c r="K143" s="32">
        <f>K144</f>
        <v>494.3</v>
      </c>
    </row>
    <row r="144" spans="1:14" ht="18.75" x14ac:dyDescent="0.2">
      <c r="A144" s="69" t="s">
        <v>69</v>
      </c>
      <c r="B144" s="29" t="s">
        <v>166</v>
      </c>
      <c r="C144" s="29" t="s">
        <v>122</v>
      </c>
      <c r="D144" s="29" t="s">
        <v>70</v>
      </c>
      <c r="E144" s="33"/>
      <c r="F144" s="36"/>
      <c r="G144" s="30"/>
      <c r="H144" s="30"/>
      <c r="I144" s="30"/>
      <c r="J144" s="31"/>
      <c r="K144" s="32">
        <v>494.3</v>
      </c>
    </row>
    <row r="145" spans="1:14" s="21" customFormat="1" ht="18.75" x14ac:dyDescent="0.2">
      <c r="A145" s="14" t="s">
        <v>28</v>
      </c>
      <c r="B145" s="10">
        <v>1004</v>
      </c>
      <c r="C145" s="15"/>
      <c r="D145" s="39"/>
      <c r="E145" s="44"/>
      <c r="F145" s="13"/>
      <c r="G145" s="13" t="e">
        <f>G146+#REF!+G149</f>
        <v>#REF!</v>
      </c>
      <c r="H145" s="13" t="e">
        <f>H146+#REF!+H149</f>
        <v>#REF!</v>
      </c>
      <c r="I145" s="13" t="e">
        <f>I146+#REF!+I149</f>
        <v>#REF!</v>
      </c>
      <c r="J145" s="19"/>
      <c r="K145" s="94">
        <f>K146+K149</f>
        <v>16226</v>
      </c>
      <c r="L145" s="1"/>
      <c r="M145" s="1"/>
      <c r="N145" s="1"/>
    </row>
    <row r="146" spans="1:14" ht="78" customHeight="1" x14ac:dyDescent="0.2">
      <c r="A146" s="22" t="s">
        <v>131</v>
      </c>
      <c r="B146" s="23" t="s">
        <v>29</v>
      </c>
      <c r="C146" s="23" t="s">
        <v>128</v>
      </c>
      <c r="D146" s="34"/>
      <c r="E146" s="25"/>
      <c r="F146" s="26"/>
      <c r="G146" s="26"/>
      <c r="H146" s="26"/>
      <c r="I146" s="26"/>
      <c r="J146" s="27"/>
      <c r="K146" s="28">
        <f>K148</f>
        <v>7726.4</v>
      </c>
    </row>
    <row r="147" spans="1:14" ht="18.75" x14ac:dyDescent="0.2">
      <c r="A147" s="69" t="s">
        <v>60</v>
      </c>
      <c r="B147" s="29" t="s">
        <v>29</v>
      </c>
      <c r="C147" s="29" t="s">
        <v>128</v>
      </c>
      <c r="D147" s="29" t="s">
        <v>59</v>
      </c>
      <c r="E147" s="25"/>
      <c r="F147" s="46"/>
      <c r="G147" s="46"/>
      <c r="H147" s="46"/>
      <c r="I147" s="46"/>
      <c r="J147" s="54"/>
      <c r="K147" s="32">
        <f>K148</f>
        <v>7726.4</v>
      </c>
    </row>
    <row r="148" spans="1:14" ht="18.75" x14ac:dyDescent="0.2">
      <c r="A148" s="69" t="s">
        <v>69</v>
      </c>
      <c r="B148" s="29" t="s">
        <v>29</v>
      </c>
      <c r="C148" s="29" t="s">
        <v>128</v>
      </c>
      <c r="D148" s="29" t="s">
        <v>70</v>
      </c>
      <c r="E148" s="25"/>
      <c r="F148" s="46"/>
      <c r="G148" s="46"/>
      <c r="H148" s="46"/>
      <c r="I148" s="46"/>
      <c r="J148" s="54"/>
      <c r="K148" s="32">
        <v>7726.4</v>
      </c>
    </row>
    <row r="149" spans="1:14" ht="63" customHeight="1" x14ac:dyDescent="0.2">
      <c r="A149" s="22" t="s">
        <v>79</v>
      </c>
      <c r="B149" s="23" t="s">
        <v>29</v>
      </c>
      <c r="C149" s="23" t="s">
        <v>129</v>
      </c>
      <c r="D149" s="34"/>
      <c r="E149" s="25"/>
      <c r="F149" s="46"/>
      <c r="G149" s="41"/>
      <c r="H149" s="41"/>
      <c r="I149" s="41"/>
      <c r="J149" s="47"/>
      <c r="K149" s="28">
        <f>K151</f>
        <v>8499.6</v>
      </c>
    </row>
    <row r="150" spans="1:14" ht="18.75" x14ac:dyDescent="0.2">
      <c r="A150" s="69" t="s">
        <v>60</v>
      </c>
      <c r="B150" s="29" t="s">
        <v>29</v>
      </c>
      <c r="C150" s="29" t="s">
        <v>129</v>
      </c>
      <c r="D150" s="29" t="s">
        <v>59</v>
      </c>
      <c r="E150" s="25"/>
      <c r="F150" s="46"/>
      <c r="G150" s="41"/>
      <c r="H150" s="41"/>
      <c r="I150" s="41"/>
      <c r="J150" s="47"/>
      <c r="K150" s="32">
        <f>K151</f>
        <v>8499.6</v>
      </c>
    </row>
    <row r="151" spans="1:14" ht="31.5" customHeight="1" x14ac:dyDescent="0.2">
      <c r="A151" s="69" t="s">
        <v>78</v>
      </c>
      <c r="B151" s="29" t="s">
        <v>29</v>
      </c>
      <c r="C151" s="29" t="s">
        <v>129</v>
      </c>
      <c r="D151" s="29" t="s">
        <v>77</v>
      </c>
      <c r="E151" s="25"/>
      <c r="F151" s="46"/>
      <c r="G151" s="41"/>
      <c r="H151" s="41"/>
      <c r="I151" s="41"/>
      <c r="J151" s="47"/>
      <c r="K151" s="32">
        <v>8499.6</v>
      </c>
    </row>
    <row r="152" spans="1:14" s="21" customFormat="1" ht="18.75" x14ac:dyDescent="0.2">
      <c r="A152" s="14" t="s">
        <v>80</v>
      </c>
      <c r="B152" s="15" t="s">
        <v>37</v>
      </c>
      <c r="C152" s="15"/>
      <c r="D152" s="39"/>
      <c r="E152" s="44"/>
      <c r="F152" s="43"/>
      <c r="G152" s="40">
        <f t="shared" ref="G152:I153" si="1">G153</f>
        <v>0</v>
      </c>
      <c r="H152" s="40">
        <f t="shared" si="1"/>
        <v>0</v>
      </c>
      <c r="I152" s="40">
        <f t="shared" si="1"/>
        <v>0</v>
      </c>
      <c r="J152" s="52"/>
      <c r="K152" s="20">
        <f>K153</f>
        <v>440</v>
      </c>
      <c r="L152" s="1"/>
      <c r="M152" s="1"/>
      <c r="N152" s="1"/>
    </row>
    <row r="153" spans="1:14" s="21" customFormat="1" ht="18.75" x14ac:dyDescent="0.2">
      <c r="A153" s="14" t="s">
        <v>31</v>
      </c>
      <c r="B153" s="15" t="s">
        <v>30</v>
      </c>
      <c r="C153" s="15"/>
      <c r="D153" s="39"/>
      <c r="E153" s="44"/>
      <c r="F153" s="43"/>
      <c r="G153" s="40">
        <f t="shared" si="1"/>
        <v>0</v>
      </c>
      <c r="H153" s="40">
        <f t="shared" si="1"/>
        <v>0</v>
      </c>
      <c r="I153" s="40">
        <f t="shared" si="1"/>
        <v>0</v>
      </c>
      <c r="J153" s="52"/>
      <c r="K153" s="20">
        <f>K154</f>
        <v>440</v>
      </c>
      <c r="L153" s="1"/>
      <c r="M153" s="1"/>
      <c r="N153" s="1"/>
    </row>
    <row r="154" spans="1:14" ht="144" customHeight="1" x14ac:dyDescent="0.2">
      <c r="A154" s="88" t="s">
        <v>180</v>
      </c>
      <c r="B154" s="23" t="s">
        <v>30</v>
      </c>
      <c r="C154" s="23" t="s">
        <v>120</v>
      </c>
      <c r="D154" s="34"/>
      <c r="E154" s="25"/>
      <c r="F154" s="46">
        <v>382</v>
      </c>
      <c r="G154" s="41"/>
      <c r="H154" s="41"/>
      <c r="I154" s="41"/>
      <c r="J154" s="47">
        <v>400</v>
      </c>
      <c r="K154" s="28">
        <f>K156</f>
        <v>440</v>
      </c>
    </row>
    <row r="155" spans="1:14" ht="31.5" x14ac:dyDescent="0.2">
      <c r="A155" s="35" t="s">
        <v>87</v>
      </c>
      <c r="B155" s="29" t="s">
        <v>30</v>
      </c>
      <c r="C155" s="29" t="s">
        <v>120</v>
      </c>
      <c r="D155" s="29" t="s">
        <v>56</v>
      </c>
      <c r="E155" s="33"/>
      <c r="F155" s="36"/>
      <c r="G155" s="30"/>
      <c r="H155" s="30"/>
      <c r="I155" s="30"/>
      <c r="J155" s="31"/>
      <c r="K155" s="32">
        <f>K156</f>
        <v>440</v>
      </c>
    </row>
    <row r="156" spans="1:14" ht="31.5" x14ac:dyDescent="0.2">
      <c r="A156" s="35" t="s">
        <v>66</v>
      </c>
      <c r="B156" s="29" t="s">
        <v>30</v>
      </c>
      <c r="C156" s="29" t="s">
        <v>120</v>
      </c>
      <c r="D156" s="29" t="s">
        <v>65</v>
      </c>
      <c r="E156" s="33"/>
      <c r="F156" s="36"/>
      <c r="G156" s="30"/>
      <c r="H156" s="30"/>
      <c r="I156" s="30"/>
      <c r="J156" s="31"/>
      <c r="K156" s="32">
        <v>440</v>
      </c>
    </row>
    <row r="157" spans="1:14" s="21" customFormat="1" ht="18.75" x14ac:dyDescent="0.2">
      <c r="A157" s="14" t="s">
        <v>32</v>
      </c>
      <c r="B157" s="15" t="s">
        <v>36</v>
      </c>
      <c r="C157" s="15"/>
      <c r="D157" s="39"/>
      <c r="E157" s="44"/>
      <c r="F157" s="43"/>
      <c r="G157" s="40">
        <f t="shared" ref="G157:I158" si="2">G158</f>
        <v>0</v>
      </c>
      <c r="H157" s="40">
        <f t="shared" si="2"/>
        <v>0</v>
      </c>
      <c r="I157" s="40">
        <f t="shared" si="2"/>
        <v>0</v>
      </c>
      <c r="J157" s="52"/>
      <c r="K157" s="20">
        <f>K158</f>
        <v>456</v>
      </c>
      <c r="L157" s="1"/>
      <c r="M157" s="1"/>
      <c r="N157" s="1"/>
    </row>
    <row r="158" spans="1:14" s="21" customFormat="1" ht="18.75" x14ac:dyDescent="0.2">
      <c r="A158" s="14" t="s">
        <v>34</v>
      </c>
      <c r="B158" s="15" t="s">
        <v>33</v>
      </c>
      <c r="C158" s="15"/>
      <c r="D158" s="39"/>
      <c r="E158" s="44"/>
      <c r="F158" s="43"/>
      <c r="G158" s="40">
        <f t="shared" si="2"/>
        <v>0</v>
      </c>
      <c r="H158" s="40">
        <f t="shared" si="2"/>
        <v>0</v>
      </c>
      <c r="I158" s="40">
        <f t="shared" si="2"/>
        <v>0</v>
      </c>
      <c r="J158" s="52"/>
      <c r="K158" s="20">
        <f>K159</f>
        <v>456</v>
      </c>
      <c r="L158" s="1"/>
      <c r="M158" s="1"/>
      <c r="N158" s="1"/>
    </row>
    <row r="159" spans="1:14" ht="144.6" customHeight="1" x14ac:dyDescent="0.2">
      <c r="A159" s="22" t="s">
        <v>135</v>
      </c>
      <c r="B159" s="23" t="s">
        <v>33</v>
      </c>
      <c r="C159" s="23" t="s">
        <v>121</v>
      </c>
      <c r="D159" s="34"/>
      <c r="E159" s="25"/>
      <c r="F159" s="46">
        <v>382</v>
      </c>
      <c r="G159" s="41"/>
      <c r="H159" s="41"/>
      <c r="I159" s="41"/>
      <c r="J159" s="47">
        <v>400</v>
      </c>
      <c r="K159" s="28">
        <f>K161</f>
        <v>456</v>
      </c>
    </row>
    <row r="160" spans="1:14" ht="31.5" x14ac:dyDescent="0.2">
      <c r="A160" s="35" t="s">
        <v>87</v>
      </c>
      <c r="B160" s="29" t="s">
        <v>33</v>
      </c>
      <c r="C160" s="29" t="s">
        <v>121</v>
      </c>
      <c r="D160" s="29" t="s">
        <v>56</v>
      </c>
      <c r="E160" s="33"/>
      <c r="F160" s="36"/>
      <c r="G160" s="30"/>
      <c r="H160" s="30"/>
      <c r="I160" s="30"/>
      <c r="J160" s="31"/>
      <c r="K160" s="32">
        <f>K161</f>
        <v>456</v>
      </c>
    </row>
    <row r="161" spans="1:11" ht="31.5" x14ac:dyDescent="0.2">
      <c r="A161" s="35" t="s">
        <v>66</v>
      </c>
      <c r="B161" s="29" t="s">
        <v>33</v>
      </c>
      <c r="C161" s="29" t="s">
        <v>121</v>
      </c>
      <c r="D161" s="29" t="s">
        <v>65</v>
      </c>
      <c r="E161" s="33"/>
      <c r="F161" s="36"/>
      <c r="G161" s="30"/>
      <c r="H161" s="30"/>
      <c r="I161" s="30"/>
      <c r="J161" s="31"/>
      <c r="K161" s="32">
        <v>456</v>
      </c>
    </row>
    <row r="162" spans="1:11" ht="37.5" customHeight="1" x14ac:dyDescent="0.2">
      <c r="A162" s="22" t="s">
        <v>35</v>
      </c>
      <c r="B162" s="23"/>
      <c r="C162" s="23"/>
      <c r="D162" s="23"/>
      <c r="E162" s="59"/>
      <c r="F162" s="26"/>
      <c r="G162" s="26" t="e">
        <f>#REF!+G79+G93+G107+G125+#REF!</f>
        <v>#REF!</v>
      </c>
      <c r="H162" s="26" t="e">
        <f>#REF!+H79+H93+H107+H125+#REF!</f>
        <v>#REF!</v>
      </c>
      <c r="I162" s="26" t="e">
        <f>#REF!+I79+I93+I107+I125+#REF!</f>
        <v>#REF!</v>
      </c>
      <c r="J162" s="27"/>
      <c r="K162" s="26">
        <f>K6+K79+K84+K93+K107+K125+K136+K152+K157</f>
        <v>104200</v>
      </c>
    </row>
    <row r="163" spans="1:11" x14ac:dyDescent="0.2">
      <c r="A163" s="61"/>
      <c r="B163" s="62"/>
      <c r="C163" s="62"/>
      <c r="D163" s="62"/>
      <c r="E163" s="63"/>
      <c r="G163" s="2"/>
      <c r="H163" s="2"/>
      <c r="I163" s="2"/>
      <c r="J163" s="2"/>
      <c r="K163" s="60"/>
    </row>
    <row r="164" spans="1:11" ht="15.75" x14ac:dyDescent="0.25">
      <c r="A164" s="85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76"/>
      <c r="B167" s="77"/>
      <c r="C167" s="77"/>
      <c r="D167" s="77"/>
      <c r="E167" s="77"/>
      <c r="F167" s="78"/>
      <c r="G167" s="79"/>
      <c r="H167" s="79"/>
      <c r="I167" s="79"/>
      <c r="J167" s="79"/>
      <c r="K167" s="8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1"/>
      <c r="B268" s="62"/>
      <c r="C268" s="62"/>
      <c r="D268" s="62"/>
      <c r="E268" s="63"/>
      <c r="F268" s="4"/>
      <c r="G268" s="2"/>
      <c r="H268" s="2"/>
      <c r="I268" s="2"/>
      <c r="J268" s="2"/>
      <c r="K268" s="60"/>
    </row>
    <row r="269" spans="1:11" x14ac:dyDescent="0.2">
      <c r="A269" s="61"/>
      <c r="B269" s="62"/>
      <c r="C269" s="62"/>
      <c r="D269" s="62"/>
      <c r="E269" s="63"/>
      <c r="F269" s="4"/>
      <c r="G269" s="2"/>
      <c r="H269" s="2"/>
      <c r="I269" s="2"/>
      <c r="J269" s="2"/>
      <c r="K269" s="60"/>
    </row>
    <row r="270" spans="1:11" x14ac:dyDescent="0.2">
      <c r="A270" s="61"/>
      <c r="B270" s="62"/>
      <c r="C270" s="62"/>
      <c r="D270" s="62"/>
      <c r="E270" s="63"/>
      <c r="F270" s="4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  <row r="281" spans="1:11" x14ac:dyDescent="0.2">
      <c r="A281" s="60"/>
      <c r="B281" s="60"/>
      <c r="C281" s="60"/>
      <c r="D281" s="60"/>
      <c r="E281" s="60"/>
      <c r="G281" s="2"/>
      <c r="H281" s="2"/>
      <c r="I281" s="2"/>
      <c r="J281" s="2"/>
      <c r="K281" s="60"/>
    </row>
    <row r="282" spans="1:11" x14ac:dyDescent="0.2">
      <c r="A282" s="60"/>
      <c r="B282" s="60"/>
      <c r="C282" s="60"/>
      <c r="D282" s="60"/>
      <c r="E282" s="60"/>
      <c r="G282" s="2"/>
      <c r="H282" s="2"/>
      <c r="I282" s="2"/>
      <c r="J282" s="2"/>
      <c r="K282" s="60"/>
    </row>
    <row r="283" spans="1:11" x14ac:dyDescent="0.2">
      <c r="A283" s="60"/>
      <c r="B283" s="60"/>
      <c r="C283" s="60"/>
      <c r="D283" s="60"/>
      <c r="E283" s="60"/>
      <c r="G283" s="2"/>
      <c r="H283" s="2"/>
      <c r="I283" s="2"/>
      <c r="J283" s="2"/>
      <c r="K283" s="60"/>
    </row>
  </sheetData>
  <sheetProtection selectLockedCells="1" selectUnlockedCells="1"/>
  <mergeCells count="11">
    <mergeCell ref="G5:I5"/>
    <mergeCell ref="K4:K5"/>
    <mergeCell ref="J4:J5"/>
    <mergeCell ref="E4:E5"/>
    <mergeCell ref="C4:C5"/>
    <mergeCell ref="B1:K1"/>
    <mergeCell ref="A3:K3"/>
    <mergeCell ref="B2:K2"/>
    <mergeCell ref="B4:B5"/>
    <mergeCell ref="A4:A5"/>
    <mergeCell ref="D4:D5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opLeftCell="A43" zoomScaleNormal="100" zoomScaleSheetLayoutView="100" workbookViewId="0">
      <selection activeCell="L160" sqref="L160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3" width="17.140625" style="1" customWidth="1"/>
    <col min="14" max="16384" width="9.140625" style="1"/>
  </cols>
  <sheetData>
    <row r="1" spans="1:14" ht="67.5" customHeight="1" x14ac:dyDescent="0.25">
      <c r="A1" s="99" t="s">
        <v>179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38.75" customHeight="1" x14ac:dyDescent="0.2">
      <c r="A2" s="100" t="s">
        <v>175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ht="18.75" customHeight="1" x14ac:dyDescent="0.25">
      <c r="A3" s="101" t="s">
        <v>0</v>
      </c>
      <c r="B3" s="95" t="s">
        <v>1</v>
      </c>
      <c r="C3" s="95" t="s">
        <v>2</v>
      </c>
      <c r="D3" s="95" t="s">
        <v>61</v>
      </c>
      <c r="E3" s="95" t="s">
        <v>3</v>
      </c>
      <c r="F3" s="6"/>
      <c r="G3" s="7"/>
      <c r="H3" s="7"/>
      <c r="I3" s="8"/>
      <c r="J3" s="97">
        <v>2009</v>
      </c>
      <c r="K3" s="95" t="s">
        <v>172</v>
      </c>
      <c r="L3" s="95" t="s">
        <v>173</v>
      </c>
      <c r="M3" s="95" t="s">
        <v>174</v>
      </c>
    </row>
    <row r="4" spans="1:14" ht="55.5" customHeight="1" x14ac:dyDescent="0.2">
      <c r="A4" s="102"/>
      <c r="B4" s="96"/>
      <c r="C4" s="96"/>
      <c r="D4" s="96"/>
      <c r="E4" s="96"/>
      <c r="F4" s="9" t="s">
        <v>4</v>
      </c>
      <c r="G4" s="103"/>
      <c r="H4" s="104"/>
      <c r="I4" s="105"/>
      <c r="J4" s="98"/>
      <c r="K4" s="96"/>
      <c r="L4" s="96"/>
      <c r="M4" s="96"/>
    </row>
    <row r="5" spans="1:14" ht="45" customHeight="1" x14ac:dyDescent="0.2">
      <c r="A5" s="14" t="s">
        <v>62</v>
      </c>
      <c r="B5" s="15" t="s">
        <v>124</v>
      </c>
      <c r="C5" s="15"/>
      <c r="D5" s="15"/>
      <c r="E5" s="15"/>
      <c r="F5" s="15"/>
      <c r="G5" s="15"/>
      <c r="H5" s="15"/>
      <c r="I5" s="15"/>
      <c r="J5" s="15"/>
      <c r="K5" s="13">
        <f>K6+K10+K29+K46+K57+K61</f>
        <v>33477.800000000003</v>
      </c>
      <c r="L5" s="13">
        <f>L6+L10+L29+L46+L57+L61</f>
        <v>34017.300000000003</v>
      </c>
      <c r="M5" s="13">
        <f>M6+M10+M29+M46+M57+M61</f>
        <v>539.49999999999989</v>
      </c>
    </row>
    <row r="6" spans="1:14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1275.7</v>
      </c>
      <c r="L6" s="20">
        <f>L7</f>
        <v>1275.7</v>
      </c>
      <c r="M6" s="20">
        <f>M7</f>
        <v>0</v>
      </c>
      <c r="N6" s="1"/>
    </row>
    <row r="7" spans="1:14" ht="24.75" customHeight="1" x14ac:dyDescent="0.2">
      <c r="A7" s="22" t="s">
        <v>6</v>
      </c>
      <c r="B7" s="23" t="s">
        <v>5</v>
      </c>
      <c r="C7" s="23" t="s">
        <v>90</v>
      </c>
      <c r="D7" s="24"/>
      <c r="E7" s="25">
        <v>909.4</v>
      </c>
      <c r="F7" s="26"/>
      <c r="G7" s="26"/>
      <c r="H7" s="26"/>
      <c r="I7" s="26"/>
      <c r="J7" s="27"/>
      <c r="K7" s="28">
        <f>K9</f>
        <v>1275.7</v>
      </c>
      <c r="L7" s="28">
        <f>L9</f>
        <v>1275.7</v>
      </c>
      <c r="M7" s="28">
        <f>M9</f>
        <v>0</v>
      </c>
    </row>
    <row r="8" spans="1:14" ht="46.5" customHeight="1" x14ac:dyDescent="0.2">
      <c r="A8" s="35" t="s">
        <v>55</v>
      </c>
      <c r="B8" s="29" t="s">
        <v>5</v>
      </c>
      <c r="C8" s="29" t="s">
        <v>90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1275.7</v>
      </c>
      <c r="L8" s="32">
        <f>L9</f>
        <v>1275.7</v>
      </c>
      <c r="M8" s="32">
        <f>M9</f>
        <v>0</v>
      </c>
    </row>
    <row r="9" spans="1:14" ht="15.75" x14ac:dyDescent="0.2">
      <c r="A9" s="35" t="s">
        <v>64</v>
      </c>
      <c r="B9" s="29" t="s">
        <v>5</v>
      </c>
      <c r="C9" s="29" t="s">
        <v>90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1275.7</v>
      </c>
      <c r="L9" s="32">
        <f>K9+M9</f>
        <v>1275.7</v>
      </c>
      <c r="M9" s="32">
        <v>0</v>
      </c>
    </row>
    <row r="10" spans="1:14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K12+K15+K18+K26</f>
        <v>10939.1</v>
      </c>
      <c r="L10" s="20">
        <f>L12+L15+L18+L26</f>
        <v>10939.1</v>
      </c>
      <c r="M10" s="20">
        <f>M12+M15+M18+M26</f>
        <v>0</v>
      </c>
      <c r="N10" s="1"/>
    </row>
    <row r="11" spans="1:14" s="21" customFormat="1" ht="37.5" customHeight="1" x14ac:dyDescent="0.2">
      <c r="A11" s="22" t="s">
        <v>99</v>
      </c>
      <c r="B11" s="23" t="s">
        <v>7</v>
      </c>
      <c r="C11" s="23" t="s">
        <v>98</v>
      </c>
      <c r="D11" s="29"/>
      <c r="E11" s="33"/>
      <c r="F11" s="26"/>
      <c r="G11" s="26"/>
      <c r="H11" s="26"/>
      <c r="I11" s="26"/>
      <c r="J11" s="27"/>
      <c r="K11" s="28">
        <f>K12+K15+K18</f>
        <v>10855.1</v>
      </c>
      <c r="L11" s="28">
        <f>L12+L15+L18</f>
        <v>10855.1</v>
      </c>
      <c r="M11" s="28">
        <f>M12+M15+M18</f>
        <v>0</v>
      </c>
      <c r="N11" s="1"/>
    </row>
    <row r="12" spans="1:14" ht="37.5" customHeight="1" x14ac:dyDescent="0.2">
      <c r="A12" s="22" t="s">
        <v>44</v>
      </c>
      <c r="B12" s="23" t="s">
        <v>7</v>
      </c>
      <c r="C12" s="23" t="s">
        <v>91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1074.5</v>
      </c>
      <c r="L12" s="28">
        <f>L14</f>
        <v>1074.5</v>
      </c>
      <c r="M12" s="28">
        <f>M14</f>
        <v>0</v>
      </c>
    </row>
    <row r="13" spans="1:14" ht="47.25" customHeight="1" x14ac:dyDescent="0.2">
      <c r="A13" s="35" t="s">
        <v>55</v>
      </c>
      <c r="B13" s="29" t="s">
        <v>7</v>
      </c>
      <c r="C13" s="29" t="s">
        <v>91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1074.5</v>
      </c>
      <c r="L13" s="32">
        <f>L14</f>
        <v>1074.5</v>
      </c>
      <c r="M13" s="32">
        <f>M14</f>
        <v>0</v>
      </c>
    </row>
    <row r="14" spans="1:14" ht="18.75" x14ac:dyDescent="0.2">
      <c r="A14" s="35" t="s">
        <v>64</v>
      </c>
      <c r="B14" s="29" t="s">
        <v>7</v>
      </c>
      <c r="C14" s="29" t="s">
        <v>91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1074.5</v>
      </c>
      <c r="L14" s="32">
        <f>K14+M14</f>
        <v>1074.5</v>
      </c>
      <c r="M14" s="32">
        <v>0</v>
      </c>
    </row>
    <row r="15" spans="1:14" ht="97.5" customHeight="1" x14ac:dyDescent="0.2">
      <c r="A15" s="22" t="s">
        <v>88</v>
      </c>
      <c r="B15" s="23" t="s">
        <v>7</v>
      </c>
      <c r="C15" s="23" t="s">
        <v>92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97.6</v>
      </c>
      <c r="L15" s="28">
        <f>L17</f>
        <v>97.6</v>
      </c>
      <c r="M15" s="28">
        <f>M17</f>
        <v>0</v>
      </c>
    </row>
    <row r="16" spans="1:14" ht="54" customHeight="1" x14ac:dyDescent="0.2">
      <c r="A16" s="35" t="s">
        <v>55</v>
      </c>
      <c r="B16" s="29" t="s">
        <v>7</v>
      </c>
      <c r="C16" s="29" t="s">
        <v>92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97.6</v>
      </c>
      <c r="L16" s="32">
        <f>L17</f>
        <v>97.6</v>
      </c>
      <c r="M16" s="32">
        <f>M17</f>
        <v>0</v>
      </c>
    </row>
    <row r="17" spans="1:14" ht="18.75" x14ac:dyDescent="0.2">
      <c r="A17" s="35" t="s">
        <v>64</v>
      </c>
      <c r="B17" s="29" t="s">
        <v>7</v>
      </c>
      <c r="C17" s="29" t="s">
        <v>92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97.6</v>
      </c>
      <c r="L17" s="32">
        <f>K17+M17</f>
        <v>97.6</v>
      </c>
      <c r="M17" s="32">
        <v>0</v>
      </c>
    </row>
    <row r="18" spans="1:14" ht="40.5" customHeight="1" x14ac:dyDescent="0.2">
      <c r="A18" s="22" t="s">
        <v>138</v>
      </c>
      <c r="B18" s="23" t="s">
        <v>7</v>
      </c>
      <c r="C18" s="23" t="s">
        <v>93</v>
      </c>
      <c r="D18" s="34"/>
      <c r="E18" s="34" t="s">
        <v>46</v>
      </c>
      <c r="F18" s="26"/>
      <c r="G18" s="30"/>
      <c r="H18" s="32"/>
      <c r="I18" s="32"/>
      <c r="J18" s="37"/>
      <c r="K18" s="28">
        <f>K19+K22+K23</f>
        <v>9683</v>
      </c>
      <c r="L18" s="28">
        <f>L19+L22+L23</f>
        <v>9683</v>
      </c>
      <c r="M18" s="28">
        <f>M19+M22+M23</f>
        <v>0</v>
      </c>
    </row>
    <row r="19" spans="1:14" ht="47.25" customHeight="1" x14ac:dyDescent="0.2">
      <c r="A19" s="35" t="s">
        <v>55</v>
      </c>
      <c r="B19" s="29" t="s">
        <v>7</v>
      </c>
      <c r="C19" s="29" t="s">
        <v>93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5930.3</v>
      </c>
      <c r="L19" s="28">
        <f>L20</f>
        <v>5930.3</v>
      </c>
      <c r="M19" s="28">
        <f>M20</f>
        <v>0</v>
      </c>
    </row>
    <row r="20" spans="1:14" ht="24.75" customHeight="1" x14ac:dyDescent="0.2">
      <c r="A20" s="35" t="s">
        <v>64</v>
      </c>
      <c r="B20" s="29" t="s">
        <v>7</v>
      </c>
      <c r="C20" s="29" t="s">
        <v>93</v>
      </c>
      <c r="D20" s="29" t="s">
        <v>63</v>
      </c>
      <c r="E20" s="34"/>
      <c r="F20" s="26"/>
      <c r="G20" s="30"/>
      <c r="H20" s="32"/>
      <c r="I20" s="32"/>
      <c r="J20" s="37"/>
      <c r="K20" s="32">
        <v>5930.3</v>
      </c>
      <c r="L20" s="32">
        <f>K20+M20</f>
        <v>5930.3</v>
      </c>
      <c r="M20" s="32">
        <v>0</v>
      </c>
    </row>
    <row r="21" spans="1:14" ht="32.25" customHeight="1" x14ac:dyDescent="0.2">
      <c r="A21" s="35" t="s">
        <v>87</v>
      </c>
      <c r="B21" s="29" t="s">
        <v>7</v>
      </c>
      <c r="C21" s="29" t="s">
        <v>93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1962.7</v>
      </c>
      <c r="L21" s="28">
        <f>L22</f>
        <v>1962.7</v>
      </c>
      <c r="M21" s="28">
        <f>M22</f>
        <v>0</v>
      </c>
    </row>
    <row r="22" spans="1:14" ht="31.5" customHeight="1" x14ac:dyDescent="0.2">
      <c r="A22" s="35" t="s">
        <v>66</v>
      </c>
      <c r="B22" s="29" t="s">
        <v>7</v>
      </c>
      <c r="C22" s="29" t="s">
        <v>93</v>
      </c>
      <c r="D22" s="29" t="s">
        <v>65</v>
      </c>
      <c r="E22" s="34"/>
      <c r="F22" s="26"/>
      <c r="G22" s="30"/>
      <c r="H22" s="32"/>
      <c r="I22" s="32"/>
      <c r="J22" s="37"/>
      <c r="K22" s="28">
        <v>1962.7</v>
      </c>
      <c r="L22" s="28">
        <f>K22+M22</f>
        <v>1962.7</v>
      </c>
      <c r="M22" s="28">
        <v>0</v>
      </c>
    </row>
    <row r="23" spans="1:14" ht="18.75" customHeight="1" x14ac:dyDescent="0.2">
      <c r="A23" s="35" t="s">
        <v>58</v>
      </c>
      <c r="B23" s="29" t="s">
        <v>7</v>
      </c>
      <c r="C23" s="29" t="s">
        <v>93</v>
      </c>
      <c r="D23" s="29" t="s">
        <v>57</v>
      </c>
      <c r="E23" s="34"/>
      <c r="F23" s="26"/>
      <c r="G23" s="30"/>
      <c r="H23" s="32"/>
      <c r="I23" s="32"/>
      <c r="J23" s="37"/>
      <c r="K23" s="32">
        <f>K25+K24</f>
        <v>1790</v>
      </c>
      <c r="L23" s="32">
        <f>L25+L24</f>
        <v>1790</v>
      </c>
      <c r="M23" s="32">
        <f>M25+M24</f>
        <v>0</v>
      </c>
    </row>
    <row r="24" spans="1:14" ht="18.75" customHeight="1" x14ac:dyDescent="0.2">
      <c r="A24" s="35" t="s">
        <v>171</v>
      </c>
      <c r="B24" s="29" t="s">
        <v>7</v>
      </c>
      <c r="C24" s="29" t="s">
        <v>93</v>
      </c>
      <c r="D24" s="29" t="s">
        <v>170</v>
      </c>
      <c r="E24" s="34"/>
      <c r="F24" s="26"/>
      <c r="G24" s="30"/>
      <c r="H24" s="32"/>
      <c r="I24" s="32"/>
      <c r="J24" s="37"/>
      <c r="K24" s="32">
        <v>1744.7</v>
      </c>
      <c r="L24" s="32">
        <f>K24+M24</f>
        <v>1744.7</v>
      </c>
      <c r="M24" s="32">
        <v>0</v>
      </c>
    </row>
    <row r="25" spans="1:14" ht="18" customHeight="1" x14ac:dyDescent="0.2">
      <c r="A25" s="35" t="s">
        <v>68</v>
      </c>
      <c r="B25" s="29" t="s">
        <v>7</v>
      </c>
      <c r="C25" s="29" t="s">
        <v>93</v>
      </c>
      <c r="D25" s="29" t="s">
        <v>67</v>
      </c>
      <c r="E25" s="34"/>
      <c r="F25" s="26"/>
      <c r="G25" s="30"/>
      <c r="H25" s="32"/>
      <c r="I25" s="32"/>
      <c r="J25" s="37"/>
      <c r="K25" s="32">
        <v>45.3</v>
      </c>
      <c r="L25" s="32">
        <f>K25+M25</f>
        <v>45.3</v>
      </c>
      <c r="M25" s="32">
        <v>0</v>
      </c>
    </row>
    <row r="26" spans="1:14" ht="57" customHeight="1" x14ac:dyDescent="0.2">
      <c r="A26" s="38" t="s">
        <v>74</v>
      </c>
      <c r="B26" s="23" t="s">
        <v>7</v>
      </c>
      <c r="C26" s="23" t="s">
        <v>104</v>
      </c>
      <c r="D26" s="38"/>
      <c r="E26" s="5" t="s">
        <v>47</v>
      </c>
      <c r="F26" s="38"/>
      <c r="G26" s="5"/>
      <c r="H26" s="38"/>
      <c r="I26" s="5"/>
      <c r="J26" s="38"/>
      <c r="K26" s="28">
        <f>K28</f>
        <v>84</v>
      </c>
      <c r="L26" s="28">
        <f>L28</f>
        <v>84</v>
      </c>
      <c r="M26" s="28">
        <f>M28</f>
        <v>0</v>
      </c>
    </row>
    <row r="27" spans="1:14" ht="18" customHeight="1" x14ac:dyDescent="0.2">
      <c r="A27" s="35" t="s">
        <v>58</v>
      </c>
      <c r="B27" s="29" t="s">
        <v>7</v>
      </c>
      <c r="C27" s="29" t="s">
        <v>104</v>
      </c>
      <c r="D27" s="29" t="s">
        <v>57</v>
      </c>
      <c r="E27" s="29" t="s">
        <v>47</v>
      </c>
      <c r="F27" s="30"/>
      <c r="G27" s="30"/>
      <c r="H27" s="32"/>
      <c r="I27" s="32"/>
      <c r="J27" s="37"/>
      <c r="K27" s="32">
        <f>K28</f>
        <v>84</v>
      </c>
      <c r="L27" s="32">
        <f>L28</f>
        <v>84</v>
      </c>
      <c r="M27" s="32">
        <f>M28</f>
        <v>0</v>
      </c>
    </row>
    <row r="28" spans="1:14" ht="18" customHeight="1" x14ac:dyDescent="0.2">
      <c r="A28" s="35" t="s">
        <v>68</v>
      </c>
      <c r="B28" s="29" t="s">
        <v>7</v>
      </c>
      <c r="C28" s="29" t="s">
        <v>104</v>
      </c>
      <c r="D28" s="29" t="s">
        <v>67</v>
      </c>
      <c r="E28" s="29" t="s">
        <v>47</v>
      </c>
      <c r="F28" s="30"/>
      <c r="G28" s="30"/>
      <c r="H28" s="32"/>
      <c r="I28" s="32"/>
      <c r="J28" s="37"/>
      <c r="K28" s="74">
        <v>84</v>
      </c>
      <c r="L28" s="74">
        <f>K28+M28</f>
        <v>84</v>
      </c>
      <c r="M28" s="74">
        <v>0</v>
      </c>
    </row>
    <row r="29" spans="1:14" s="21" customFormat="1" ht="57" customHeight="1" x14ac:dyDescent="0.2">
      <c r="A29" s="14" t="s">
        <v>38</v>
      </c>
      <c r="B29" s="15" t="s">
        <v>10</v>
      </c>
      <c r="C29" s="15"/>
      <c r="D29" s="39"/>
      <c r="E29" s="44"/>
      <c r="F29" s="13"/>
      <c r="G29" s="13"/>
      <c r="H29" s="13"/>
      <c r="I29" s="13"/>
      <c r="J29" s="19"/>
      <c r="K29" s="20">
        <f>K31+K34+K41</f>
        <v>16745.7</v>
      </c>
      <c r="L29" s="20">
        <f>L31+L34+L41</f>
        <v>16745.7</v>
      </c>
      <c r="M29" s="20">
        <f>M31+M34+M41</f>
        <v>0</v>
      </c>
      <c r="N29" s="1"/>
    </row>
    <row r="30" spans="1:14" s="21" customFormat="1" ht="57" customHeight="1" x14ac:dyDescent="0.2">
      <c r="A30" s="38" t="s">
        <v>101</v>
      </c>
      <c r="B30" s="23" t="s">
        <v>10</v>
      </c>
      <c r="C30" s="23" t="s">
        <v>100</v>
      </c>
      <c r="D30" s="34"/>
      <c r="E30" s="34"/>
      <c r="F30" s="26"/>
      <c r="G30" s="26"/>
      <c r="H30" s="26"/>
      <c r="I30" s="26"/>
      <c r="J30" s="27"/>
      <c r="K30" s="28">
        <f>K31+K34</f>
        <v>14925.800000000001</v>
      </c>
      <c r="L30" s="28">
        <f>L31+L34</f>
        <v>14925.800000000001</v>
      </c>
      <c r="M30" s="28">
        <f>M31+M34</f>
        <v>0</v>
      </c>
      <c r="N30" s="1"/>
    </row>
    <row r="31" spans="1:14" ht="37.5" x14ac:dyDescent="0.2">
      <c r="A31" s="38" t="s">
        <v>11</v>
      </c>
      <c r="B31" s="23" t="s">
        <v>10</v>
      </c>
      <c r="C31" s="23" t="s">
        <v>94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1275.7</v>
      </c>
      <c r="L31" s="28">
        <f>L33</f>
        <v>1275.7</v>
      </c>
      <c r="M31" s="28">
        <f>M33</f>
        <v>0</v>
      </c>
    </row>
    <row r="32" spans="1:14" ht="47.25" x14ac:dyDescent="0.2">
      <c r="A32" s="35" t="s">
        <v>55</v>
      </c>
      <c r="B32" s="29" t="s">
        <v>10</v>
      </c>
      <c r="C32" s="29" t="s">
        <v>94</v>
      </c>
      <c r="D32" s="29" t="s">
        <v>54</v>
      </c>
      <c r="E32" s="29"/>
      <c r="F32" s="36"/>
      <c r="G32" s="26"/>
      <c r="H32" s="26"/>
      <c r="I32" s="26"/>
      <c r="J32" s="27"/>
      <c r="K32" s="32">
        <f>K33</f>
        <v>1275.7</v>
      </c>
      <c r="L32" s="32">
        <f>L33</f>
        <v>1275.7</v>
      </c>
      <c r="M32" s="32">
        <f>M33</f>
        <v>0</v>
      </c>
    </row>
    <row r="33" spans="1:13" ht="18.75" x14ac:dyDescent="0.2">
      <c r="A33" s="35" t="s">
        <v>64</v>
      </c>
      <c r="B33" s="29" t="s">
        <v>10</v>
      </c>
      <c r="C33" s="29" t="s">
        <v>94</v>
      </c>
      <c r="D33" s="29" t="s">
        <v>63</v>
      </c>
      <c r="E33" s="29"/>
      <c r="F33" s="36"/>
      <c r="G33" s="26"/>
      <c r="H33" s="26"/>
      <c r="I33" s="26"/>
      <c r="J33" s="27"/>
      <c r="K33" s="32">
        <v>1275.7</v>
      </c>
      <c r="L33" s="32">
        <f>K33+M33</f>
        <v>1275.7</v>
      </c>
      <c r="M33" s="32">
        <v>0</v>
      </c>
    </row>
    <row r="34" spans="1:13" ht="37.5" x14ac:dyDescent="0.2">
      <c r="A34" s="22" t="s">
        <v>12</v>
      </c>
      <c r="B34" s="23" t="s">
        <v>10</v>
      </c>
      <c r="C34" s="23" t="s">
        <v>95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13650.1</v>
      </c>
      <c r="L34" s="28">
        <f>L35+L38+L39</f>
        <v>13650.1</v>
      </c>
      <c r="M34" s="28">
        <f>M35+M38+M39</f>
        <v>0</v>
      </c>
    </row>
    <row r="35" spans="1:13" ht="47.25" x14ac:dyDescent="0.2">
      <c r="A35" s="35" t="s">
        <v>55</v>
      </c>
      <c r="B35" s="29" t="s">
        <v>10</v>
      </c>
      <c r="C35" s="29" t="s">
        <v>95</v>
      </c>
      <c r="D35" s="29" t="s">
        <v>54</v>
      </c>
      <c r="E35" s="25"/>
      <c r="F35" s="26"/>
      <c r="G35" s="26"/>
      <c r="H35" s="26"/>
      <c r="I35" s="26"/>
      <c r="J35" s="27"/>
      <c r="K35" s="32">
        <f>K36</f>
        <v>12570.1</v>
      </c>
      <c r="L35" s="32">
        <f>L36</f>
        <v>12570.1</v>
      </c>
      <c r="M35" s="32">
        <f>M36</f>
        <v>0</v>
      </c>
    </row>
    <row r="36" spans="1:13" ht="18.75" x14ac:dyDescent="0.2">
      <c r="A36" s="35" t="s">
        <v>64</v>
      </c>
      <c r="B36" s="29" t="s">
        <v>10</v>
      </c>
      <c r="C36" s="29" t="s">
        <v>95</v>
      </c>
      <c r="D36" s="29" t="s">
        <v>63</v>
      </c>
      <c r="E36" s="25"/>
      <c r="F36" s="26"/>
      <c r="G36" s="26"/>
      <c r="H36" s="26"/>
      <c r="I36" s="26"/>
      <c r="J36" s="27"/>
      <c r="K36" s="32">
        <v>12570.1</v>
      </c>
      <c r="L36" s="32">
        <f>K36+M36</f>
        <v>12570.1</v>
      </c>
      <c r="M36" s="32">
        <v>0</v>
      </c>
    </row>
    <row r="37" spans="1:13" ht="31.5" x14ac:dyDescent="0.2">
      <c r="A37" s="35" t="s">
        <v>87</v>
      </c>
      <c r="B37" s="29" t="s">
        <v>10</v>
      </c>
      <c r="C37" s="29" t="s">
        <v>95</v>
      </c>
      <c r="D37" s="29" t="s">
        <v>56</v>
      </c>
      <c r="E37" s="25"/>
      <c r="F37" s="26"/>
      <c r="G37" s="26"/>
      <c r="H37" s="26"/>
      <c r="I37" s="26"/>
      <c r="J37" s="27"/>
      <c r="K37" s="28">
        <f>K38</f>
        <v>1024</v>
      </c>
      <c r="L37" s="28">
        <f>L38</f>
        <v>1024</v>
      </c>
      <c r="M37" s="28">
        <f>M38</f>
        <v>0</v>
      </c>
    </row>
    <row r="38" spans="1:13" ht="31.5" x14ac:dyDescent="0.2">
      <c r="A38" s="35" t="s">
        <v>66</v>
      </c>
      <c r="B38" s="29" t="s">
        <v>10</v>
      </c>
      <c r="C38" s="29" t="s">
        <v>95</v>
      </c>
      <c r="D38" s="29" t="s">
        <v>65</v>
      </c>
      <c r="E38" s="25"/>
      <c r="F38" s="26"/>
      <c r="G38" s="26"/>
      <c r="H38" s="26"/>
      <c r="I38" s="26"/>
      <c r="J38" s="27"/>
      <c r="K38" s="32">
        <v>1024</v>
      </c>
      <c r="L38" s="32">
        <f>K38+M38</f>
        <v>1024</v>
      </c>
      <c r="M38" s="32">
        <v>0</v>
      </c>
    </row>
    <row r="39" spans="1:13" ht="18.75" x14ac:dyDescent="0.2">
      <c r="A39" s="35" t="s">
        <v>58</v>
      </c>
      <c r="B39" s="29" t="s">
        <v>10</v>
      </c>
      <c r="C39" s="29" t="s">
        <v>95</v>
      </c>
      <c r="D39" s="29" t="s">
        <v>57</v>
      </c>
      <c r="E39" s="33"/>
      <c r="F39" s="45"/>
      <c r="G39" s="26"/>
      <c r="H39" s="26"/>
      <c r="I39" s="26"/>
      <c r="J39" s="27"/>
      <c r="K39" s="28">
        <f>K40</f>
        <v>56</v>
      </c>
      <c r="L39" s="28">
        <f>L40</f>
        <v>56</v>
      </c>
      <c r="M39" s="28">
        <f>M40</f>
        <v>0</v>
      </c>
    </row>
    <row r="40" spans="1:13" ht="18.75" x14ac:dyDescent="0.2">
      <c r="A40" s="35" t="s">
        <v>68</v>
      </c>
      <c r="B40" s="29" t="s">
        <v>10</v>
      </c>
      <c r="C40" s="29" t="s">
        <v>95</v>
      </c>
      <c r="D40" s="29" t="s">
        <v>67</v>
      </c>
      <c r="E40" s="33"/>
      <c r="F40" s="45"/>
      <c r="G40" s="26"/>
      <c r="H40" s="26"/>
      <c r="I40" s="26"/>
      <c r="J40" s="27"/>
      <c r="K40" s="32">
        <v>56</v>
      </c>
      <c r="L40" s="32">
        <f>K40+M40</f>
        <v>56</v>
      </c>
      <c r="M40" s="32">
        <v>0</v>
      </c>
    </row>
    <row r="41" spans="1:13" ht="75.75" customHeight="1" x14ac:dyDescent="0.2">
      <c r="A41" s="22" t="s">
        <v>132</v>
      </c>
      <c r="B41" s="23" t="s">
        <v>10</v>
      </c>
      <c r="C41" s="23" t="s">
        <v>126</v>
      </c>
      <c r="D41" s="34"/>
      <c r="E41" s="25"/>
      <c r="F41" s="46"/>
      <c r="G41" s="41"/>
      <c r="H41" s="41"/>
      <c r="I41" s="41"/>
      <c r="J41" s="47">
        <v>1508</v>
      </c>
      <c r="K41" s="28">
        <f>K42+K45</f>
        <v>1819.8999999999999</v>
      </c>
      <c r="L41" s="28">
        <f>L42+L45</f>
        <v>1819.8999999999999</v>
      </c>
      <c r="M41" s="28">
        <f>M42+M45</f>
        <v>0</v>
      </c>
    </row>
    <row r="42" spans="1:13" ht="47.25" customHeight="1" x14ac:dyDescent="0.2">
      <c r="A42" s="35" t="s">
        <v>55</v>
      </c>
      <c r="B42" s="29" t="s">
        <v>10</v>
      </c>
      <c r="C42" s="29" t="s">
        <v>126</v>
      </c>
      <c r="D42" s="29" t="s">
        <v>54</v>
      </c>
      <c r="E42" s="25"/>
      <c r="F42" s="46"/>
      <c r="G42" s="41"/>
      <c r="H42" s="41"/>
      <c r="I42" s="41"/>
      <c r="J42" s="47"/>
      <c r="K42" s="32">
        <f>K43</f>
        <v>1688.3</v>
      </c>
      <c r="L42" s="32">
        <f>L43</f>
        <v>1688.3</v>
      </c>
      <c r="M42" s="32">
        <f>M43</f>
        <v>0</v>
      </c>
    </row>
    <row r="43" spans="1:13" ht="31.5" customHeight="1" x14ac:dyDescent="0.2">
      <c r="A43" s="35" t="s">
        <v>64</v>
      </c>
      <c r="B43" s="29" t="s">
        <v>10</v>
      </c>
      <c r="C43" s="29" t="s">
        <v>126</v>
      </c>
      <c r="D43" s="29" t="s">
        <v>63</v>
      </c>
      <c r="E43" s="25"/>
      <c r="F43" s="46"/>
      <c r="G43" s="41"/>
      <c r="H43" s="41"/>
      <c r="I43" s="41"/>
      <c r="J43" s="47"/>
      <c r="K43" s="32">
        <v>1688.3</v>
      </c>
      <c r="L43" s="32">
        <f>K43+M43</f>
        <v>1688.3</v>
      </c>
      <c r="M43" s="32">
        <v>0</v>
      </c>
    </row>
    <row r="44" spans="1:13" ht="31.5" customHeight="1" x14ac:dyDescent="0.2">
      <c r="A44" s="35" t="s">
        <v>87</v>
      </c>
      <c r="B44" s="29" t="s">
        <v>10</v>
      </c>
      <c r="C44" s="29" t="s">
        <v>126</v>
      </c>
      <c r="D44" s="29" t="s">
        <v>56</v>
      </c>
      <c r="E44" s="25"/>
      <c r="F44" s="46"/>
      <c r="G44" s="41"/>
      <c r="H44" s="41"/>
      <c r="I44" s="41"/>
      <c r="J44" s="47"/>
      <c r="K44" s="32">
        <f>K45</f>
        <v>131.6</v>
      </c>
      <c r="L44" s="32">
        <f>L45</f>
        <v>131.6</v>
      </c>
      <c r="M44" s="32">
        <f>M45</f>
        <v>0</v>
      </c>
    </row>
    <row r="45" spans="1:13" ht="31.5" customHeight="1" x14ac:dyDescent="0.2">
      <c r="A45" s="35" t="s">
        <v>66</v>
      </c>
      <c r="B45" s="29" t="s">
        <v>10</v>
      </c>
      <c r="C45" s="29" t="s">
        <v>126</v>
      </c>
      <c r="D45" s="29" t="s">
        <v>65</v>
      </c>
      <c r="E45" s="25"/>
      <c r="F45" s="46"/>
      <c r="G45" s="41"/>
      <c r="H45" s="41"/>
      <c r="I45" s="41"/>
      <c r="J45" s="47"/>
      <c r="K45" s="32">
        <v>131.6</v>
      </c>
      <c r="L45" s="32">
        <f>K45+M45</f>
        <v>131.6</v>
      </c>
      <c r="M45" s="32">
        <v>0</v>
      </c>
    </row>
    <row r="46" spans="1:13" ht="31.5" customHeight="1" x14ac:dyDescent="0.2">
      <c r="A46" s="14" t="s">
        <v>85</v>
      </c>
      <c r="B46" s="15" t="s">
        <v>86</v>
      </c>
      <c r="C46" s="16"/>
      <c r="D46" s="17"/>
      <c r="E46" s="81"/>
      <c r="F46" s="83"/>
      <c r="G46" s="82"/>
      <c r="H46" s="82"/>
      <c r="I46" s="82"/>
      <c r="J46" s="84"/>
      <c r="K46" s="86">
        <f>K47+K52</f>
        <v>3958.9</v>
      </c>
      <c r="L46" s="86">
        <f>L47+L52</f>
        <v>4460</v>
      </c>
      <c r="M46" s="86">
        <f>M47+M52</f>
        <v>501.09999999999991</v>
      </c>
    </row>
    <row r="47" spans="1:13" ht="60.75" customHeight="1" x14ac:dyDescent="0.2">
      <c r="A47" s="22" t="s">
        <v>103</v>
      </c>
      <c r="B47" s="23" t="s">
        <v>86</v>
      </c>
      <c r="C47" s="23" t="s">
        <v>102</v>
      </c>
      <c r="D47" s="24"/>
      <c r="E47" s="81"/>
      <c r="F47" s="83"/>
      <c r="G47" s="82"/>
      <c r="H47" s="82"/>
      <c r="I47" s="82"/>
      <c r="J47" s="84"/>
      <c r="K47" s="32">
        <f>K48+K50</f>
        <v>976.40000000000009</v>
      </c>
      <c r="L47" s="32">
        <f>L48+L50</f>
        <v>976.40000000000009</v>
      </c>
      <c r="M47" s="32">
        <f>M48+M50</f>
        <v>0</v>
      </c>
    </row>
    <row r="48" spans="1:13" ht="31.5" customHeight="1" x14ac:dyDescent="0.2">
      <c r="A48" s="35" t="s">
        <v>55</v>
      </c>
      <c r="B48" s="29" t="s">
        <v>86</v>
      </c>
      <c r="C48" s="29" t="s">
        <v>102</v>
      </c>
      <c r="D48" s="29" t="s">
        <v>54</v>
      </c>
      <c r="E48" s="81"/>
      <c r="F48" s="83"/>
      <c r="G48" s="82"/>
      <c r="H48" s="82"/>
      <c r="I48" s="82"/>
      <c r="J48" s="84"/>
      <c r="K48" s="32">
        <f>K49</f>
        <v>972.2</v>
      </c>
      <c r="L48" s="32">
        <f>L49</f>
        <v>972.2</v>
      </c>
      <c r="M48" s="32">
        <f>M49</f>
        <v>0</v>
      </c>
    </row>
    <row r="49" spans="1:14" ht="31.5" customHeight="1" x14ac:dyDescent="0.2">
      <c r="A49" s="35" t="s">
        <v>64</v>
      </c>
      <c r="B49" s="29" t="s">
        <v>86</v>
      </c>
      <c r="C49" s="29" t="s">
        <v>102</v>
      </c>
      <c r="D49" s="29" t="s">
        <v>63</v>
      </c>
      <c r="E49" s="81"/>
      <c r="F49" s="83"/>
      <c r="G49" s="82"/>
      <c r="H49" s="82"/>
      <c r="I49" s="82"/>
      <c r="J49" s="84"/>
      <c r="K49" s="32">
        <v>972.2</v>
      </c>
      <c r="L49" s="32">
        <f>K49+M49</f>
        <v>972.2</v>
      </c>
      <c r="M49" s="32">
        <v>0</v>
      </c>
    </row>
    <row r="50" spans="1:14" ht="31.5" customHeight="1" x14ac:dyDescent="0.2">
      <c r="A50" s="35" t="s">
        <v>87</v>
      </c>
      <c r="B50" s="29" t="s">
        <v>86</v>
      </c>
      <c r="C50" s="29" t="s">
        <v>102</v>
      </c>
      <c r="D50" s="29" t="s">
        <v>56</v>
      </c>
      <c r="E50" s="81"/>
      <c r="F50" s="83"/>
      <c r="G50" s="82"/>
      <c r="H50" s="82"/>
      <c r="I50" s="82"/>
      <c r="J50" s="84"/>
      <c r="K50" s="32">
        <f>K51</f>
        <v>4.2</v>
      </c>
      <c r="L50" s="32">
        <f>L51</f>
        <v>4.2</v>
      </c>
      <c r="M50" s="32">
        <f>M51</f>
        <v>0</v>
      </c>
    </row>
    <row r="51" spans="1:14" ht="31.5" customHeight="1" x14ac:dyDescent="0.2">
      <c r="A51" s="35" t="s">
        <v>66</v>
      </c>
      <c r="B51" s="29" t="s">
        <v>86</v>
      </c>
      <c r="C51" s="29" t="s">
        <v>102</v>
      </c>
      <c r="D51" s="29" t="s">
        <v>65</v>
      </c>
      <c r="E51" s="81"/>
      <c r="F51" s="83"/>
      <c r="G51" s="82"/>
      <c r="H51" s="82"/>
      <c r="I51" s="82"/>
      <c r="J51" s="84"/>
      <c r="K51" s="32">
        <v>4.2</v>
      </c>
      <c r="L51" s="32">
        <f>K51+M51</f>
        <v>4.2</v>
      </c>
      <c r="M51" s="32">
        <v>0</v>
      </c>
    </row>
    <row r="52" spans="1:14" ht="31.5" customHeight="1" x14ac:dyDescent="0.2">
      <c r="A52" s="35" t="s">
        <v>163</v>
      </c>
      <c r="B52" s="29" t="s">
        <v>86</v>
      </c>
      <c r="C52" s="29" t="s">
        <v>162</v>
      </c>
      <c r="D52" s="29"/>
      <c r="E52" s="81"/>
      <c r="F52" s="83"/>
      <c r="G52" s="82"/>
      <c r="H52" s="82"/>
      <c r="I52" s="82"/>
      <c r="J52" s="84"/>
      <c r="K52" s="32">
        <f t="shared" ref="K52:M53" si="0">K53</f>
        <v>2982.5</v>
      </c>
      <c r="L52" s="32">
        <f>L53+L55</f>
        <v>3483.6</v>
      </c>
      <c r="M52" s="32">
        <f>M53+M55</f>
        <v>501.09999999999991</v>
      </c>
    </row>
    <row r="53" spans="1:14" ht="31.5" customHeight="1" x14ac:dyDescent="0.2">
      <c r="A53" s="35" t="s">
        <v>87</v>
      </c>
      <c r="B53" s="29" t="s">
        <v>86</v>
      </c>
      <c r="C53" s="29" t="s">
        <v>162</v>
      </c>
      <c r="D53" s="29" t="s">
        <v>56</v>
      </c>
      <c r="E53" s="81"/>
      <c r="F53" s="83"/>
      <c r="G53" s="82"/>
      <c r="H53" s="82"/>
      <c r="I53" s="82"/>
      <c r="J53" s="84"/>
      <c r="K53" s="32">
        <f t="shared" si="0"/>
        <v>2982.5</v>
      </c>
      <c r="L53" s="32">
        <f t="shared" si="0"/>
        <v>0</v>
      </c>
      <c r="M53" s="32">
        <f t="shared" si="0"/>
        <v>-2982.5</v>
      </c>
    </row>
    <row r="54" spans="1:14" ht="31.5" customHeight="1" x14ac:dyDescent="0.2">
      <c r="A54" s="35" t="s">
        <v>66</v>
      </c>
      <c r="B54" s="29" t="s">
        <v>86</v>
      </c>
      <c r="C54" s="29" t="s">
        <v>162</v>
      </c>
      <c r="D54" s="29" t="s">
        <v>65</v>
      </c>
      <c r="E54" s="81"/>
      <c r="F54" s="83"/>
      <c r="G54" s="82"/>
      <c r="H54" s="82"/>
      <c r="I54" s="82"/>
      <c r="J54" s="84"/>
      <c r="K54" s="32">
        <v>2982.5</v>
      </c>
      <c r="L54" s="32">
        <f>K54+M54</f>
        <v>0</v>
      </c>
      <c r="M54" s="32">
        <v>-2982.5</v>
      </c>
    </row>
    <row r="55" spans="1:14" ht="18.600000000000001" customHeight="1" x14ac:dyDescent="0.2">
      <c r="A55" s="35" t="s">
        <v>58</v>
      </c>
      <c r="B55" s="29" t="s">
        <v>86</v>
      </c>
      <c r="C55" s="29" t="s">
        <v>162</v>
      </c>
      <c r="D55" s="29" t="s">
        <v>57</v>
      </c>
      <c r="E55" s="81"/>
      <c r="F55" s="83"/>
      <c r="G55" s="82"/>
      <c r="H55" s="82"/>
      <c r="I55" s="82"/>
      <c r="J55" s="84"/>
      <c r="K55" s="32">
        <v>0</v>
      </c>
      <c r="L55" s="32">
        <f>K55+M55</f>
        <v>3483.6</v>
      </c>
      <c r="M55" s="32">
        <f>M56</f>
        <v>3483.6</v>
      </c>
    </row>
    <row r="56" spans="1:14" ht="18.600000000000001" customHeight="1" x14ac:dyDescent="0.2">
      <c r="A56" s="35" t="s">
        <v>177</v>
      </c>
      <c r="B56" s="29" t="s">
        <v>86</v>
      </c>
      <c r="C56" s="29" t="s">
        <v>162</v>
      </c>
      <c r="D56" s="29" t="s">
        <v>176</v>
      </c>
      <c r="E56" s="81"/>
      <c r="F56" s="83"/>
      <c r="G56" s="82"/>
      <c r="H56" s="82"/>
      <c r="I56" s="82"/>
      <c r="J56" s="84"/>
      <c r="K56" s="32">
        <v>0</v>
      </c>
      <c r="L56" s="32">
        <f>K56+M56</f>
        <v>3483.6</v>
      </c>
      <c r="M56" s="32">
        <v>3483.6</v>
      </c>
    </row>
    <row r="57" spans="1:14" ht="24" customHeight="1" x14ac:dyDescent="0.2">
      <c r="A57" s="14" t="s">
        <v>81</v>
      </c>
      <c r="B57" s="15" t="s">
        <v>83</v>
      </c>
      <c r="C57" s="15"/>
      <c r="D57" s="48"/>
      <c r="E57" s="39"/>
      <c r="F57" s="13"/>
      <c r="G57" s="13"/>
      <c r="H57" s="13"/>
      <c r="I57" s="13"/>
      <c r="J57" s="19"/>
      <c r="K57" s="20">
        <f t="shared" ref="K57:M59" si="1">K58</f>
        <v>100</v>
      </c>
      <c r="L57" s="20">
        <f t="shared" si="1"/>
        <v>100</v>
      </c>
      <c r="M57" s="20">
        <f t="shared" si="1"/>
        <v>0</v>
      </c>
    </row>
    <row r="58" spans="1:14" ht="18" customHeight="1" x14ac:dyDescent="0.2">
      <c r="A58" s="35" t="s">
        <v>123</v>
      </c>
      <c r="B58" s="29" t="s">
        <v>83</v>
      </c>
      <c r="C58" s="29" t="s">
        <v>105</v>
      </c>
      <c r="D58" s="29"/>
      <c r="E58" s="33"/>
      <c r="F58" s="30"/>
      <c r="G58" s="30"/>
      <c r="H58" s="30"/>
      <c r="I58" s="30"/>
      <c r="J58" s="31"/>
      <c r="K58" s="32">
        <f t="shared" si="1"/>
        <v>100</v>
      </c>
      <c r="L58" s="32">
        <f t="shared" si="1"/>
        <v>100</v>
      </c>
      <c r="M58" s="32">
        <f t="shared" si="1"/>
        <v>0</v>
      </c>
    </row>
    <row r="59" spans="1:14" ht="18.75" customHeight="1" x14ac:dyDescent="0.2">
      <c r="A59" s="35" t="s">
        <v>58</v>
      </c>
      <c r="B59" s="29" t="s">
        <v>83</v>
      </c>
      <c r="C59" s="29" t="s">
        <v>105</v>
      </c>
      <c r="D59" s="29" t="s">
        <v>57</v>
      </c>
      <c r="E59" s="33"/>
      <c r="F59" s="30"/>
      <c r="G59" s="30"/>
      <c r="H59" s="30"/>
      <c r="I59" s="30"/>
      <c r="J59" s="31"/>
      <c r="K59" s="32">
        <f t="shared" si="1"/>
        <v>100</v>
      </c>
      <c r="L59" s="32">
        <f t="shared" si="1"/>
        <v>100</v>
      </c>
      <c r="M59" s="32">
        <f t="shared" si="1"/>
        <v>0</v>
      </c>
    </row>
    <row r="60" spans="1:14" ht="18" customHeight="1" x14ac:dyDescent="0.2">
      <c r="A60" s="35" t="s">
        <v>82</v>
      </c>
      <c r="B60" s="29" t="s">
        <v>83</v>
      </c>
      <c r="C60" s="29" t="s">
        <v>105</v>
      </c>
      <c r="D60" s="29" t="s">
        <v>84</v>
      </c>
      <c r="E60" s="33"/>
      <c r="F60" s="30"/>
      <c r="G60" s="30"/>
      <c r="H60" s="30"/>
      <c r="I60" s="30"/>
      <c r="J60" s="31"/>
      <c r="K60" s="32">
        <v>100</v>
      </c>
      <c r="L60" s="32">
        <f>K60+M60</f>
        <v>100</v>
      </c>
      <c r="M60" s="32">
        <v>0</v>
      </c>
    </row>
    <row r="61" spans="1:14" s="49" customFormat="1" ht="18.75" x14ac:dyDescent="0.2">
      <c r="A61" s="14" t="s">
        <v>8</v>
      </c>
      <c r="B61" s="15" t="s">
        <v>9</v>
      </c>
      <c r="C61" s="15"/>
      <c r="D61" s="48"/>
      <c r="E61" s="39"/>
      <c r="F61" s="13"/>
      <c r="G61" s="13" t="e">
        <f>#REF!+#REF!+#REF!+#REF!+#REF!</f>
        <v>#REF!</v>
      </c>
      <c r="H61" s="13" t="e">
        <f>#REF!+#REF!+#REF!+#REF!+#REF!</f>
        <v>#REF!</v>
      </c>
      <c r="I61" s="13" t="e">
        <f>#REF!+#REF!+#REF!+#REF!+#REF!</f>
        <v>#REF!</v>
      </c>
      <c r="J61" s="19"/>
      <c r="K61" s="20">
        <f>K62+K65+K68+K77+K71+K74</f>
        <v>458.4</v>
      </c>
      <c r="L61" s="20">
        <f>L62+L65+L68+L77+L71+L74</f>
        <v>496.8</v>
      </c>
      <c r="M61" s="20">
        <f>M62+M65+M68+M77+M71+M74</f>
        <v>38.400000000000006</v>
      </c>
      <c r="N61" s="1"/>
    </row>
    <row r="62" spans="1:14" ht="38.25" customHeight="1" x14ac:dyDescent="0.2">
      <c r="A62" s="38" t="s">
        <v>42</v>
      </c>
      <c r="B62" s="64" t="s">
        <v>9</v>
      </c>
      <c r="C62" s="64" t="s">
        <v>106</v>
      </c>
      <c r="D62" s="34"/>
      <c r="E62" s="34"/>
      <c r="F62" s="41"/>
      <c r="G62" s="41"/>
      <c r="H62" s="28"/>
      <c r="I62" s="28"/>
      <c r="J62" s="42"/>
      <c r="K62" s="28">
        <f>K64</f>
        <v>86</v>
      </c>
      <c r="L62" s="28">
        <f>L64</f>
        <v>86</v>
      </c>
      <c r="M62" s="28">
        <f>M64</f>
        <v>0</v>
      </c>
    </row>
    <row r="63" spans="1:14" ht="31.5" x14ac:dyDescent="0.2">
      <c r="A63" s="35" t="s">
        <v>87</v>
      </c>
      <c r="B63" s="72" t="s">
        <v>9</v>
      </c>
      <c r="C63" s="72" t="s">
        <v>106</v>
      </c>
      <c r="D63" s="72" t="s">
        <v>56</v>
      </c>
      <c r="E63" s="29"/>
      <c r="F63" s="30"/>
      <c r="G63" s="30"/>
      <c r="H63" s="32"/>
      <c r="I63" s="32"/>
      <c r="J63" s="37"/>
      <c r="K63" s="32">
        <f>K64</f>
        <v>86</v>
      </c>
      <c r="L63" s="32">
        <f>L64</f>
        <v>86</v>
      </c>
      <c r="M63" s="32">
        <f>M64</f>
        <v>0</v>
      </c>
    </row>
    <row r="64" spans="1:14" ht="31.5" customHeight="1" x14ac:dyDescent="0.2">
      <c r="A64" s="35" t="s">
        <v>66</v>
      </c>
      <c r="B64" s="72" t="s">
        <v>9</v>
      </c>
      <c r="C64" s="72" t="s">
        <v>106</v>
      </c>
      <c r="D64" s="72" t="s">
        <v>65</v>
      </c>
      <c r="E64" s="29"/>
      <c r="F64" s="30"/>
      <c r="G64" s="30"/>
      <c r="H64" s="32"/>
      <c r="I64" s="32"/>
      <c r="J64" s="37"/>
      <c r="K64" s="32">
        <v>86</v>
      </c>
      <c r="L64" s="32">
        <f>K64+M64</f>
        <v>86</v>
      </c>
      <c r="M64" s="32">
        <v>0</v>
      </c>
    </row>
    <row r="65" spans="1:13" s="50" customFormat="1" ht="56.25" x14ac:dyDescent="0.2">
      <c r="A65" s="65" t="s">
        <v>89</v>
      </c>
      <c r="B65" s="64" t="s">
        <v>9</v>
      </c>
      <c r="C65" s="64" t="s">
        <v>96</v>
      </c>
      <c r="D65" s="67"/>
      <c r="E65" s="34"/>
      <c r="F65" s="26">
        <v>100</v>
      </c>
      <c r="G65" s="26"/>
      <c r="H65" s="26"/>
      <c r="I65" s="26"/>
      <c r="J65" s="27">
        <v>70</v>
      </c>
      <c r="K65" s="28">
        <f t="shared" ref="K65:M66" si="2">K66</f>
        <v>133</v>
      </c>
      <c r="L65" s="28">
        <f t="shared" si="2"/>
        <v>153.80000000000001</v>
      </c>
      <c r="M65" s="28">
        <f t="shared" si="2"/>
        <v>20.8</v>
      </c>
    </row>
    <row r="66" spans="1:13" s="50" customFormat="1" ht="31.5" x14ac:dyDescent="0.2">
      <c r="A66" s="35" t="s">
        <v>87</v>
      </c>
      <c r="B66" s="66" t="s">
        <v>9</v>
      </c>
      <c r="C66" s="66" t="s">
        <v>96</v>
      </c>
      <c r="D66" s="68">
        <v>200</v>
      </c>
      <c r="E66" s="29"/>
      <c r="F66" s="32"/>
      <c r="G66" s="32"/>
      <c r="H66" s="32"/>
      <c r="I66" s="32"/>
      <c r="J66" s="37"/>
      <c r="K66" s="32">
        <f t="shared" si="2"/>
        <v>133</v>
      </c>
      <c r="L66" s="32">
        <f t="shared" si="2"/>
        <v>153.80000000000001</v>
      </c>
      <c r="M66" s="32">
        <f t="shared" si="2"/>
        <v>20.8</v>
      </c>
    </row>
    <row r="67" spans="1:13" s="50" customFormat="1" ht="31.5" x14ac:dyDescent="0.2">
      <c r="A67" s="35" t="s">
        <v>66</v>
      </c>
      <c r="B67" s="66" t="s">
        <v>9</v>
      </c>
      <c r="C67" s="66" t="s">
        <v>96</v>
      </c>
      <c r="D67" s="68">
        <v>240</v>
      </c>
      <c r="E67" s="29"/>
      <c r="F67" s="32"/>
      <c r="G67" s="32"/>
      <c r="H67" s="32"/>
      <c r="I67" s="32"/>
      <c r="J67" s="37"/>
      <c r="K67" s="32">
        <v>133</v>
      </c>
      <c r="L67" s="32">
        <f>K67+M67</f>
        <v>153.80000000000001</v>
      </c>
      <c r="M67" s="32">
        <v>20.8</v>
      </c>
    </row>
    <row r="68" spans="1:13" s="50" customFormat="1" ht="169.5" customHeight="1" x14ac:dyDescent="0.2">
      <c r="A68" s="65" t="s">
        <v>133</v>
      </c>
      <c r="B68" s="64" t="s">
        <v>9</v>
      </c>
      <c r="C68" s="64" t="s">
        <v>97</v>
      </c>
      <c r="D68" s="67"/>
      <c r="E68" s="34"/>
      <c r="F68" s="26">
        <v>100</v>
      </c>
      <c r="G68" s="26"/>
      <c r="H68" s="26"/>
      <c r="I68" s="26"/>
      <c r="J68" s="27">
        <v>70</v>
      </c>
      <c r="K68" s="28">
        <f>K70</f>
        <v>59.2</v>
      </c>
      <c r="L68" s="28">
        <f>L70</f>
        <v>76.800000000000011</v>
      </c>
      <c r="M68" s="28">
        <f>M70</f>
        <v>17.600000000000001</v>
      </c>
    </row>
    <row r="69" spans="1:13" s="50" customFormat="1" ht="31.5" x14ac:dyDescent="0.2">
      <c r="A69" s="35" t="s">
        <v>87</v>
      </c>
      <c r="B69" s="66" t="s">
        <v>9</v>
      </c>
      <c r="C69" s="66" t="s">
        <v>97</v>
      </c>
      <c r="D69" s="68">
        <v>200</v>
      </c>
      <c r="E69" s="29"/>
      <c r="F69" s="32"/>
      <c r="G69" s="32"/>
      <c r="H69" s="32"/>
      <c r="I69" s="32"/>
      <c r="J69" s="37"/>
      <c r="K69" s="32">
        <f>K70</f>
        <v>59.2</v>
      </c>
      <c r="L69" s="32">
        <f>L70</f>
        <v>76.800000000000011</v>
      </c>
      <c r="M69" s="32">
        <f>M70</f>
        <v>17.600000000000001</v>
      </c>
    </row>
    <row r="70" spans="1:13" s="50" customFormat="1" ht="31.5" x14ac:dyDescent="0.2">
      <c r="A70" s="35" t="s">
        <v>66</v>
      </c>
      <c r="B70" s="66" t="s">
        <v>9</v>
      </c>
      <c r="C70" s="66" t="s">
        <v>97</v>
      </c>
      <c r="D70" s="68">
        <v>240</v>
      </c>
      <c r="E70" s="29"/>
      <c r="F70" s="32"/>
      <c r="G70" s="32"/>
      <c r="H70" s="32"/>
      <c r="I70" s="32"/>
      <c r="J70" s="37"/>
      <c r="K70" s="32">
        <v>59.2</v>
      </c>
      <c r="L70" s="32">
        <f>K70+M70</f>
        <v>76.800000000000011</v>
      </c>
      <c r="M70" s="32">
        <v>17.600000000000001</v>
      </c>
    </row>
    <row r="71" spans="1:13" s="50" customFormat="1" ht="135.75" customHeight="1" x14ac:dyDescent="0.2">
      <c r="A71" s="90" t="s">
        <v>136</v>
      </c>
      <c r="B71" s="91" t="s">
        <v>137</v>
      </c>
      <c r="C71" s="92" t="s">
        <v>140</v>
      </c>
      <c r="D71" s="67"/>
      <c r="E71" s="34"/>
      <c r="F71" s="28">
        <v>900</v>
      </c>
      <c r="G71" s="28"/>
      <c r="H71" s="28"/>
      <c r="I71" s="28"/>
      <c r="J71" s="42"/>
      <c r="K71" s="28">
        <f t="shared" ref="K71:M72" si="3">K72</f>
        <v>100</v>
      </c>
      <c r="L71" s="28">
        <f t="shared" si="3"/>
        <v>100</v>
      </c>
      <c r="M71" s="28">
        <f t="shared" si="3"/>
        <v>0</v>
      </c>
    </row>
    <row r="72" spans="1:13" s="50" customFormat="1" ht="31.5" x14ac:dyDescent="0.2">
      <c r="A72" s="35" t="s">
        <v>87</v>
      </c>
      <c r="B72" s="66" t="s">
        <v>9</v>
      </c>
      <c r="C72" s="93" t="s">
        <v>140</v>
      </c>
      <c r="D72" s="68">
        <v>200</v>
      </c>
      <c r="E72" s="29" t="s">
        <v>56</v>
      </c>
      <c r="F72" s="32">
        <v>900</v>
      </c>
      <c r="G72" s="32"/>
      <c r="H72" s="32"/>
      <c r="I72" s="32"/>
      <c r="J72" s="37"/>
      <c r="K72" s="32">
        <f t="shared" si="3"/>
        <v>100</v>
      </c>
      <c r="L72" s="32">
        <f t="shared" si="3"/>
        <v>100</v>
      </c>
      <c r="M72" s="32">
        <f t="shared" si="3"/>
        <v>0</v>
      </c>
    </row>
    <row r="73" spans="1:13" s="50" customFormat="1" ht="31.5" x14ac:dyDescent="0.2">
      <c r="A73" s="35" t="s">
        <v>66</v>
      </c>
      <c r="B73" s="66" t="s">
        <v>9</v>
      </c>
      <c r="C73" s="93" t="s">
        <v>140</v>
      </c>
      <c r="D73" s="68">
        <v>240</v>
      </c>
      <c r="E73" s="29" t="s">
        <v>65</v>
      </c>
      <c r="F73" s="32">
        <v>900</v>
      </c>
      <c r="G73" s="32"/>
      <c r="H73" s="32"/>
      <c r="I73" s="32"/>
      <c r="J73" s="37"/>
      <c r="K73" s="32">
        <v>100</v>
      </c>
      <c r="L73" s="32">
        <f>K73+M73</f>
        <v>100</v>
      </c>
      <c r="M73" s="32">
        <v>0</v>
      </c>
    </row>
    <row r="74" spans="1:13" s="50" customFormat="1" ht="75" x14ac:dyDescent="0.2">
      <c r="A74" s="65" t="s">
        <v>130</v>
      </c>
      <c r="B74" s="23" t="s">
        <v>9</v>
      </c>
      <c r="C74" s="23" t="s">
        <v>127</v>
      </c>
      <c r="D74" s="29"/>
      <c r="E74" s="33"/>
      <c r="F74" s="30"/>
      <c r="G74" s="30"/>
      <c r="H74" s="30"/>
      <c r="I74" s="30"/>
      <c r="J74" s="31">
        <v>32.700000000000003</v>
      </c>
      <c r="K74" s="28">
        <f>K76</f>
        <v>7.2</v>
      </c>
      <c r="L74" s="28">
        <f>L76</f>
        <v>7.2</v>
      </c>
      <c r="M74" s="28">
        <f>M76</f>
        <v>0</v>
      </c>
    </row>
    <row r="75" spans="1:13" s="50" customFormat="1" ht="31.5" x14ac:dyDescent="0.2">
      <c r="A75" s="35" t="s">
        <v>87</v>
      </c>
      <c r="B75" s="29" t="s">
        <v>9</v>
      </c>
      <c r="C75" s="29" t="s">
        <v>127</v>
      </c>
      <c r="D75" s="29" t="s">
        <v>56</v>
      </c>
      <c r="E75" s="33"/>
      <c r="F75" s="30"/>
      <c r="G75" s="30"/>
      <c r="H75" s="30"/>
      <c r="I75" s="30"/>
      <c r="J75" s="31"/>
      <c r="K75" s="32">
        <f>K76</f>
        <v>7.2</v>
      </c>
      <c r="L75" s="32">
        <f>L76</f>
        <v>7.2</v>
      </c>
      <c r="M75" s="32">
        <f>M76</f>
        <v>0</v>
      </c>
    </row>
    <row r="76" spans="1:13" s="50" customFormat="1" ht="31.5" x14ac:dyDescent="0.2">
      <c r="A76" s="35" t="s">
        <v>66</v>
      </c>
      <c r="B76" s="29" t="s">
        <v>9</v>
      </c>
      <c r="C76" s="29" t="s">
        <v>127</v>
      </c>
      <c r="D76" s="29" t="s">
        <v>65</v>
      </c>
      <c r="E76" s="33"/>
      <c r="F76" s="30"/>
      <c r="G76" s="30"/>
      <c r="H76" s="30"/>
      <c r="I76" s="30"/>
      <c r="J76" s="31"/>
      <c r="K76" s="32">
        <v>7.2</v>
      </c>
      <c r="L76" s="32">
        <f>K76+M76</f>
        <v>7.2</v>
      </c>
      <c r="M76" s="32">
        <v>0</v>
      </c>
    </row>
    <row r="77" spans="1:13" s="50" customFormat="1" ht="168.75" x14ac:dyDescent="0.2">
      <c r="A77" s="58" t="s">
        <v>148</v>
      </c>
      <c r="B77" s="89" t="s">
        <v>9</v>
      </c>
      <c r="C77" s="89" t="s">
        <v>107</v>
      </c>
      <c r="D77" s="68"/>
      <c r="E77" s="29"/>
      <c r="F77" s="32"/>
      <c r="G77" s="32"/>
      <c r="H77" s="32"/>
      <c r="I77" s="32"/>
      <c r="J77" s="37"/>
      <c r="K77" s="28">
        <f>K79</f>
        <v>73</v>
      </c>
      <c r="L77" s="28">
        <f>L79</f>
        <v>73</v>
      </c>
      <c r="M77" s="28">
        <f>M79</f>
        <v>0</v>
      </c>
    </row>
    <row r="78" spans="1:13" s="50" customFormat="1" ht="31.5" x14ac:dyDescent="0.2">
      <c r="A78" s="35" t="s">
        <v>87</v>
      </c>
      <c r="B78" s="66" t="s">
        <v>9</v>
      </c>
      <c r="C78" s="66" t="s">
        <v>107</v>
      </c>
      <c r="D78" s="68">
        <v>200</v>
      </c>
      <c r="E78" s="29"/>
      <c r="F78" s="32"/>
      <c r="G78" s="32"/>
      <c r="H78" s="32"/>
      <c r="I78" s="32"/>
      <c r="J78" s="37"/>
      <c r="K78" s="32">
        <f>K79</f>
        <v>73</v>
      </c>
      <c r="L78" s="32">
        <f>L79</f>
        <v>73</v>
      </c>
      <c r="M78" s="32">
        <f>M79</f>
        <v>0</v>
      </c>
    </row>
    <row r="79" spans="1:13" s="50" customFormat="1" ht="31.5" x14ac:dyDescent="0.2">
      <c r="A79" s="35" t="s">
        <v>66</v>
      </c>
      <c r="B79" s="66" t="s">
        <v>9</v>
      </c>
      <c r="C79" s="66" t="s">
        <v>107</v>
      </c>
      <c r="D79" s="68">
        <v>240</v>
      </c>
      <c r="E79" s="29"/>
      <c r="F79" s="32"/>
      <c r="G79" s="32"/>
      <c r="H79" s="32"/>
      <c r="I79" s="32"/>
      <c r="J79" s="37"/>
      <c r="K79" s="32">
        <v>73</v>
      </c>
      <c r="L79" s="32">
        <f>K79+M79</f>
        <v>73</v>
      </c>
      <c r="M79" s="32">
        <v>0</v>
      </c>
    </row>
    <row r="80" spans="1:13" s="49" customFormat="1" ht="37.5" x14ac:dyDescent="0.2">
      <c r="A80" s="14" t="s">
        <v>13</v>
      </c>
      <c r="B80" s="15" t="s">
        <v>14</v>
      </c>
      <c r="C80" s="15"/>
      <c r="D80" s="39"/>
      <c r="E80" s="39"/>
      <c r="F80" s="43"/>
      <c r="G80" s="40" t="e">
        <f t="shared" ref="G80:I81" si="4">G81</f>
        <v>#REF!</v>
      </c>
      <c r="H80" s="40" t="e">
        <f t="shared" si="4"/>
        <v>#REF!</v>
      </c>
      <c r="I80" s="40" t="e">
        <f t="shared" si="4"/>
        <v>#REF!</v>
      </c>
      <c r="J80" s="52"/>
      <c r="K80" s="20">
        <f t="shared" ref="K80:M81" si="5">K81</f>
        <v>206</v>
      </c>
      <c r="L80" s="20">
        <f t="shared" si="5"/>
        <v>206</v>
      </c>
      <c r="M80" s="20">
        <f t="shared" si="5"/>
        <v>0</v>
      </c>
    </row>
    <row r="81" spans="1:14" s="50" customFormat="1" ht="37.5" x14ac:dyDescent="0.2">
      <c r="A81" s="14" t="s">
        <v>15</v>
      </c>
      <c r="B81" s="15" t="s">
        <v>16</v>
      </c>
      <c r="C81" s="15"/>
      <c r="D81" s="39"/>
      <c r="E81" s="39"/>
      <c r="F81" s="43"/>
      <c r="G81" s="41" t="e">
        <f t="shared" si="4"/>
        <v>#REF!</v>
      </c>
      <c r="H81" s="41" t="e">
        <f t="shared" si="4"/>
        <v>#REF!</v>
      </c>
      <c r="I81" s="41" t="e">
        <f t="shared" si="4"/>
        <v>#REF!</v>
      </c>
      <c r="J81" s="47"/>
      <c r="K81" s="20">
        <f t="shared" si="5"/>
        <v>206</v>
      </c>
      <c r="L81" s="20">
        <f t="shared" si="5"/>
        <v>206</v>
      </c>
      <c r="M81" s="20">
        <f t="shared" si="5"/>
        <v>0</v>
      </c>
    </row>
    <row r="82" spans="1:14" s="50" customFormat="1" ht="112.5" x14ac:dyDescent="0.2">
      <c r="A82" s="22" t="s">
        <v>149</v>
      </c>
      <c r="B82" s="23" t="s">
        <v>16</v>
      </c>
      <c r="C82" s="23" t="s">
        <v>108</v>
      </c>
      <c r="D82" s="34"/>
      <c r="E82" s="34"/>
      <c r="F82" s="46">
        <v>740</v>
      </c>
      <c r="G82" s="23" t="e">
        <f>G84</f>
        <v>#REF!</v>
      </c>
      <c r="H82" s="23" t="e">
        <f>H84</f>
        <v>#REF!</v>
      </c>
      <c r="I82" s="23" t="e">
        <f>I84</f>
        <v>#REF!</v>
      </c>
      <c r="J82" s="53" t="s">
        <v>17</v>
      </c>
      <c r="K82" s="28">
        <f>K84</f>
        <v>206</v>
      </c>
      <c r="L82" s="28">
        <f>L84</f>
        <v>206</v>
      </c>
      <c r="M82" s="28">
        <f>M84</f>
        <v>0</v>
      </c>
    </row>
    <row r="83" spans="1:14" s="50" customFormat="1" ht="31.5" x14ac:dyDescent="0.2">
      <c r="A83" s="35" t="s">
        <v>87</v>
      </c>
      <c r="B83" s="29" t="s">
        <v>16</v>
      </c>
      <c r="C83" s="29" t="s">
        <v>108</v>
      </c>
      <c r="D83" s="29" t="s">
        <v>56</v>
      </c>
      <c r="E83" s="29"/>
      <c r="F83" s="36"/>
      <c r="G83" s="41" t="e">
        <f>#REF!</f>
        <v>#REF!</v>
      </c>
      <c r="H83" s="41" t="e">
        <f>#REF!</f>
        <v>#REF!</v>
      </c>
      <c r="I83" s="41" t="e">
        <f>#REF!</f>
        <v>#REF!</v>
      </c>
      <c r="J83" s="47"/>
      <c r="K83" s="32">
        <f>K84</f>
        <v>206</v>
      </c>
      <c r="L83" s="32">
        <f>L84</f>
        <v>206</v>
      </c>
      <c r="M83" s="32">
        <f>M84</f>
        <v>0</v>
      </c>
    </row>
    <row r="84" spans="1:14" s="50" customFormat="1" ht="31.5" x14ac:dyDescent="0.2">
      <c r="A84" s="35" t="s">
        <v>66</v>
      </c>
      <c r="B84" s="29" t="s">
        <v>16</v>
      </c>
      <c r="C84" s="29" t="s">
        <v>108</v>
      </c>
      <c r="D84" s="29" t="s">
        <v>65</v>
      </c>
      <c r="E84" s="29"/>
      <c r="F84" s="36"/>
      <c r="G84" s="41" t="e">
        <f>#REF!</f>
        <v>#REF!</v>
      </c>
      <c r="H84" s="41" t="e">
        <f>#REF!</f>
        <v>#REF!</v>
      </c>
      <c r="I84" s="41" t="e">
        <f>#REF!</f>
        <v>#REF!</v>
      </c>
      <c r="J84" s="47"/>
      <c r="K84" s="32">
        <v>206</v>
      </c>
      <c r="L84" s="32">
        <f>K84+M84</f>
        <v>206</v>
      </c>
      <c r="M84" s="32">
        <v>0</v>
      </c>
    </row>
    <row r="85" spans="1:14" s="50" customFormat="1" ht="18.75" x14ac:dyDescent="0.2">
      <c r="A85" s="14" t="s">
        <v>50</v>
      </c>
      <c r="B85" s="15" t="s">
        <v>51</v>
      </c>
      <c r="C85" s="15"/>
      <c r="D85" s="39"/>
      <c r="E85" s="39"/>
      <c r="F85" s="43"/>
      <c r="G85" s="43"/>
      <c r="H85" s="43"/>
      <c r="I85" s="43"/>
      <c r="J85" s="55"/>
      <c r="K85" s="20">
        <f>K86+K90</f>
        <v>553</v>
      </c>
      <c r="L85" s="20">
        <f>L86+L90</f>
        <v>553</v>
      </c>
      <c r="M85" s="20">
        <f>M86+M90</f>
        <v>0</v>
      </c>
    </row>
    <row r="86" spans="1:14" s="50" customFormat="1" ht="18.75" x14ac:dyDescent="0.2">
      <c r="A86" s="14" t="s">
        <v>52</v>
      </c>
      <c r="B86" s="15" t="s">
        <v>53</v>
      </c>
      <c r="C86" s="15"/>
      <c r="D86" s="39"/>
      <c r="E86" s="39"/>
      <c r="F86" s="43"/>
      <c r="G86" s="46"/>
      <c r="H86" s="46"/>
      <c r="I86" s="46"/>
      <c r="J86" s="54"/>
      <c r="K86" s="20">
        <f t="shared" ref="K86:M88" si="6">K87</f>
        <v>505</v>
      </c>
      <c r="L86" s="20">
        <f t="shared" si="6"/>
        <v>505</v>
      </c>
      <c r="M86" s="20">
        <f t="shared" si="6"/>
        <v>0</v>
      </c>
    </row>
    <row r="87" spans="1:14" s="50" customFormat="1" ht="147.75" customHeight="1" x14ac:dyDescent="0.2">
      <c r="A87" s="22" t="s">
        <v>141</v>
      </c>
      <c r="B87" s="23" t="s">
        <v>53</v>
      </c>
      <c r="C87" s="23" t="s">
        <v>109</v>
      </c>
      <c r="D87" s="29"/>
      <c r="E87" s="29"/>
      <c r="F87" s="30"/>
      <c r="G87" s="41"/>
      <c r="H87" s="41"/>
      <c r="I87" s="41"/>
      <c r="J87" s="47"/>
      <c r="K87" s="32">
        <f t="shared" si="6"/>
        <v>505</v>
      </c>
      <c r="L87" s="32">
        <f t="shared" si="6"/>
        <v>505</v>
      </c>
      <c r="M87" s="32">
        <f t="shared" si="6"/>
        <v>0</v>
      </c>
    </row>
    <row r="88" spans="1:14" s="50" customFormat="1" ht="31.5" customHeight="1" x14ac:dyDescent="0.2">
      <c r="A88" s="35" t="s">
        <v>87</v>
      </c>
      <c r="B88" s="29" t="s">
        <v>53</v>
      </c>
      <c r="C88" s="29" t="s">
        <v>109</v>
      </c>
      <c r="D88" s="29" t="s">
        <v>56</v>
      </c>
      <c r="E88" s="29"/>
      <c r="F88" s="30"/>
      <c r="G88" s="41"/>
      <c r="H88" s="41"/>
      <c r="I88" s="41"/>
      <c r="J88" s="47"/>
      <c r="K88" s="32">
        <f t="shared" si="6"/>
        <v>505</v>
      </c>
      <c r="L88" s="32">
        <f t="shared" si="6"/>
        <v>505</v>
      </c>
      <c r="M88" s="32">
        <f t="shared" si="6"/>
        <v>0</v>
      </c>
    </row>
    <row r="89" spans="1:14" s="50" customFormat="1" ht="31.5" customHeight="1" x14ac:dyDescent="0.2">
      <c r="A89" s="35" t="s">
        <v>66</v>
      </c>
      <c r="B89" s="29" t="s">
        <v>53</v>
      </c>
      <c r="C89" s="29" t="s">
        <v>109</v>
      </c>
      <c r="D89" s="29" t="s">
        <v>150</v>
      </c>
      <c r="E89" s="29"/>
      <c r="F89" s="30"/>
      <c r="G89" s="41"/>
      <c r="H89" s="41"/>
      <c r="I89" s="41"/>
      <c r="J89" s="47"/>
      <c r="K89" s="32">
        <v>505</v>
      </c>
      <c r="L89" s="32">
        <f>K89+M89</f>
        <v>505</v>
      </c>
      <c r="M89" s="32">
        <v>0</v>
      </c>
    </row>
    <row r="90" spans="1:14" s="50" customFormat="1" ht="18.75" customHeight="1" x14ac:dyDescent="0.2">
      <c r="A90" s="14" t="s">
        <v>75</v>
      </c>
      <c r="B90" s="15" t="s">
        <v>76</v>
      </c>
      <c r="C90" s="15"/>
      <c r="D90" s="39"/>
      <c r="E90" s="39"/>
      <c r="F90" s="43"/>
      <c r="G90" s="46"/>
      <c r="H90" s="46"/>
      <c r="I90" s="46"/>
      <c r="J90" s="54"/>
      <c r="K90" s="20">
        <f>K91</f>
        <v>48</v>
      </c>
      <c r="L90" s="20">
        <f>L91</f>
        <v>48</v>
      </c>
      <c r="M90" s="20">
        <f>M91</f>
        <v>0</v>
      </c>
    </row>
    <row r="91" spans="1:14" s="50" customFormat="1" ht="94.5" customHeight="1" x14ac:dyDescent="0.2">
      <c r="A91" s="65" t="s">
        <v>151</v>
      </c>
      <c r="B91" s="64" t="s">
        <v>76</v>
      </c>
      <c r="C91" s="64" t="s">
        <v>110</v>
      </c>
      <c r="D91" s="67"/>
      <c r="E91" s="34"/>
      <c r="F91" s="26">
        <v>100</v>
      </c>
      <c r="G91" s="26"/>
      <c r="H91" s="26"/>
      <c r="I91" s="26"/>
      <c r="J91" s="27">
        <v>70</v>
      </c>
      <c r="K91" s="28">
        <f>K93</f>
        <v>48</v>
      </c>
      <c r="L91" s="28">
        <f>L93</f>
        <v>48</v>
      </c>
      <c r="M91" s="28">
        <f>M93</f>
        <v>0</v>
      </c>
    </row>
    <row r="92" spans="1:14" s="50" customFormat="1" ht="31.5" customHeight="1" x14ac:dyDescent="0.2">
      <c r="A92" s="35" t="s">
        <v>87</v>
      </c>
      <c r="B92" s="66" t="s">
        <v>76</v>
      </c>
      <c r="C92" s="66" t="s">
        <v>110</v>
      </c>
      <c r="D92" s="68">
        <v>200</v>
      </c>
      <c r="E92" s="29"/>
      <c r="F92" s="32"/>
      <c r="G92" s="32"/>
      <c r="H92" s="32"/>
      <c r="I92" s="32"/>
      <c r="J92" s="37"/>
      <c r="K92" s="32">
        <f>K93</f>
        <v>48</v>
      </c>
      <c r="L92" s="32">
        <f>L93</f>
        <v>48</v>
      </c>
      <c r="M92" s="32">
        <f>M93</f>
        <v>0</v>
      </c>
    </row>
    <row r="93" spans="1:14" s="50" customFormat="1" ht="31.5" customHeight="1" x14ac:dyDescent="0.2">
      <c r="A93" s="35" t="s">
        <v>66</v>
      </c>
      <c r="B93" s="66" t="s">
        <v>76</v>
      </c>
      <c r="C93" s="66" t="s">
        <v>110</v>
      </c>
      <c r="D93" s="68">
        <v>240</v>
      </c>
      <c r="E93" s="29"/>
      <c r="F93" s="32"/>
      <c r="G93" s="32"/>
      <c r="H93" s="32"/>
      <c r="I93" s="32"/>
      <c r="J93" s="37"/>
      <c r="K93" s="32">
        <v>48</v>
      </c>
      <c r="L93" s="32">
        <f>K93+M93</f>
        <v>48</v>
      </c>
      <c r="M93" s="32">
        <v>0</v>
      </c>
    </row>
    <row r="94" spans="1:14" s="49" customFormat="1" ht="18.75" x14ac:dyDescent="0.2">
      <c r="A94" s="14" t="s">
        <v>18</v>
      </c>
      <c r="B94" s="15" t="s">
        <v>19</v>
      </c>
      <c r="C94" s="15"/>
      <c r="D94" s="39"/>
      <c r="E94" s="39"/>
      <c r="F94" s="43"/>
      <c r="G94" s="43"/>
      <c r="H94" s="43" t="e">
        <f>#REF!+H95</f>
        <v>#REF!</v>
      </c>
      <c r="I94" s="43" t="e">
        <f>#REF!+I95</f>
        <v>#REF!</v>
      </c>
      <c r="J94" s="55"/>
      <c r="K94" s="20">
        <f t="shared" ref="K94:M95" si="7">K95</f>
        <v>42806.3</v>
      </c>
      <c r="L94" s="20">
        <f t="shared" si="7"/>
        <v>42066.8</v>
      </c>
      <c r="M94" s="20">
        <f t="shared" si="7"/>
        <v>-739.5</v>
      </c>
      <c r="N94" s="1"/>
    </row>
    <row r="95" spans="1:14" s="50" customFormat="1" ht="18.75" x14ac:dyDescent="0.2">
      <c r="A95" s="14" t="s">
        <v>20</v>
      </c>
      <c r="B95" s="15" t="s">
        <v>21</v>
      </c>
      <c r="C95" s="15"/>
      <c r="D95" s="39"/>
      <c r="E95" s="39"/>
      <c r="F95" s="43"/>
      <c r="G95" s="46" t="e">
        <f>G97+#REF!+#REF!+#REF!+G102+#REF!</f>
        <v>#REF!</v>
      </c>
      <c r="H95" s="46" t="e">
        <f>H97+#REF!+#REF!+#REF!+H102+#REF!</f>
        <v>#REF!</v>
      </c>
      <c r="I95" s="46" t="e">
        <f>I97+#REF!+#REF!+#REF!+I102+#REF!</f>
        <v>#REF!</v>
      </c>
      <c r="J95" s="54"/>
      <c r="K95" s="20">
        <f t="shared" si="7"/>
        <v>42806.3</v>
      </c>
      <c r="L95" s="20">
        <f t="shared" si="7"/>
        <v>42066.8</v>
      </c>
      <c r="M95" s="20">
        <f t="shared" si="7"/>
        <v>-739.5</v>
      </c>
    </row>
    <row r="96" spans="1:14" s="50" customFormat="1" ht="37.5" x14ac:dyDescent="0.2">
      <c r="A96" s="14" t="s">
        <v>165</v>
      </c>
      <c r="B96" s="15" t="s">
        <v>21</v>
      </c>
      <c r="C96" s="15" t="s">
        <v>111</v>
      </c>
      <c r="D96" s="39"/>
      <c r="E96" s="39"/>
      <c r="F96" s="43"/>
      <c r="G96" s="46"/>
      <c r="H96" s="46"/>
      <c r="I96" s="46"/>
      <c r="J96" s="54"/>
      <c r="K96" s="20">
        <f>K105+K97+K102</f>
        <v>42806.3</v>
      </c>
      <c r="L96" s="20">
        <f>L105+L97+L102</f>
        <v>42066.8</v>
      </c>
      <c r="M96" s="20">
        <f>M105+M97+M102</f>
        <v>-739.5</v>
      </c>
    </row>
    <row r="97" spans="1:14" s="50" customFormat="1" ht="114" customHeight="1" x14ac:dyDescent="0.2">
      <c r="A97" s="22" t="s">
        <v>152</v>
      </c>
      <c r="B97" s="23" t="s">
        <v>21</v>
      </c>
      <c r="C97" s="23" t="s">
        <v>113</v>
      </c>
      <c r="D97" s="34"/>
      <c r="E97" s="34"/>
      <c r="F97" s="46">
        <v>1296</v>
      </c>
      <c r="G97" s="46">
        <f>G101</f>
        <v>0</v>
      </c>
      <c r="H97" s="46">
        <f>H101</f>
        <v>0</v>
      </c>
      <c r="I97" s="46">
        <f>I101</f>
        <v>0</v>
      </c>
      <c r="J97" s="54">
        <v>2072</v>
      </c>
      <c r="K97" s="28">
        <f>K98+K100</f>
        <v>41556.300000000003</v>
      </c>
      <c r="L97" s="28">
        <f>L98+L100</f>
        <v>40816.800000000003</v>
      </c>
      <c r="M97" s="28">
        <f>M98+M100</f>
        <v>-739.5</v>
      </c>
    </row>
    <row r="98" spans="1:14" s="50" customFormat="1" ht="31.5" x14ac:dyDescent="0.2">
      <c r="A98" s="35" t="s">
        <v>87</v>
      </c>
      <c r="B98" s="29" t="s">
        <v>21</v>
      </c>
      <c r="C98" s="29" t="s">
        <v>113</v>
      </c>
      <c r="D98" s="29" t="s">
        <v>56</v>
      </c>
      <c r="E98" s="29"/>
      <c r="F98" s="36"/>
      <c r="G98" s="36"/>
      <c r="H98" s="45"/>
      <c r="I98" s="45"/>
      <c r="J98" s="56"/>
      <c r="K98" s="32">
        <f>K99</f>
        <v>41356.300000000003</v>
      </c>
      <c r="L98" s="32">
        <f>L99</f>
        <v>40616.800000000003</v>
      </c>
      <c r="M98" s="32">
        <f>M99</f>
        <v>-739.5</v>
      </c>
    </row>
    <row r="99" spans="1:14" s="50" customFormat="1" ht="31.5" x14ac:dyDescent="0.2">
      <c r="A99" s="35" t="s">
        <v>66</v>
      </c>
      <c r="B99" s="29" t="s">
        <v>21</v>
      </c>
      <c r="C99" s="29" t="s">
        <v>113</v>
      </c>
      <c r="D99" s="29" t="s">
        <v>65</v>
      </c>
      <c r="E99" s="29"/>
      <c r="F99" s="36"/>
      <c r="G99" s="36"/>
      <c r="H99" s="45"/>
      <c r="I99" s="45"/>
      <c r="J99" s="56"/>
      <c r="K99" s="32">
        <v>41356.300000000003</v>
      </c>
      <c r="L99" s="32">
        <f>K99+M99</f>
        <v>40616.800000000003</v>
      </c>
      <c r="M99" s="32">
        <v>-739.5</v>
      </c>
    </row>
    <row r="100" spans="1:14" s="50" customFormat="1" ht="18.75" x14ac:dyDescent="0.2">
      <c r="A100" s="35" t="s">
        <v>58</v>
      </c>
      <c r="B100" s="29" t="s">
        <v>21</v>
      </c>
      <c r="C100" s="29" t="s">
        <v>113</v>
      </c>
      <c r="D100" s="29" t="s">
        <v>57</v>
      </c>
      <c r="E100" s="29"/>
      <c r="F100" s="36"/>
      <c r="G100" s="36"/>
      <c r="H100" s="45"/>
      <c r="I100" s="45"/>
      <c r="J100" s="56"/>
      <c r="K100" s="32">
        <f>K101</f>
        <v>200</v>
      </c>
      <c r="L100" s="32">
        <f>L101</f>
        <v>200</v>
      </c>
      <c r="M100" s="32">
        <f>M101</f>
        <v>0</v>
      </c>
    </row>
    <row r="101" spans="1:14" s="50" customFormat="1" ht="18.75" x14ac:dyDescent="0.2">
      <c r="A101" s="35" t="s">
        <v>68</v>
      </c>
      <c r="B101" s="29" t="s">
        <v>21</v>
      </c>
      <c r="C101" s="29" t="s">
        <v>113</v>
      </c>
      <c r="D101" s="29" t="s">
        <v>67</v>
      </c>
      <c r="E101" s="29"/>
      <c r="F101" s="36"/>
      <c r="G101" s="36"/>
      <c r="H101" s="45"/>
      <c r="I101" s="45"/>
      <c r="J101" s="56"/>
      <c r="K101" s="32">
        <v>200</v>
      </c>
      <c r="L101" s="32">
        <f>K101+M101</f>
        <v>200</v>
      </c>
      <c r="M101" s="32">
        <v>0</v>
      </c>
    </row>
    <row r="102" spans="1:14" s="50" customFormat="1" ht="74.25" customHeight="1" x14ac:dyDescent="0.2">
      <c r="A102" s="22" t="s">
        <v>153</v>
      </c>
      <c r="B102" s="23" t="s">
        <v>21</v>
      </c>
      <c r="C102" s="23" t="s">
        <v>125</v>
      </c>
      <c r="D102" s="34"/>
      <c r="E102" s="34"/>
      <c r="F102" s="46">
        <v>971.7</v>
      </c>
      <c r="G102" s="46" t="e">
        <f>G104</f>
        <v>#REF!</v>
      </c>
      <c r="H102" s="46" t="e">
        <f>H104</f>
        <v>#REF!</v>
      </c>
      <c r="I102" s="46" t="e">
        <f>I104</f>
        <v>#REF!</v>
      </c>
      <c r="J102" s="54">
        <v>2000</v>
      </c>
      <c r="K102" s="28">
        <f>K104</f>
        <v>250</v>
      </c>
      <c r="L102" s="28">
        <f>L104</f>
        <v>250</v>
      </c>
      <c r="M102" s="28">
        <f>M104</f>
        <v>0</v>
      </c>
    </row>
    <row r="103" spans="1:14" s="50" customFormat="1" ht="31.5" x14ac:dyDescent="0.2">
      <c r="A103" s="35" t="s">
        <v>87</v>
      </c>
      <c r="B103" s="29" t="s">
        <v>21</v>
      </c>
      <c r="C103" s="29" t="s">
        <v>125</v>
      </c>
      <c r="D103" s="29" t="s">
        <v>56</v>
      </c>
      <c r="E103" s="29"/>
      <c r="F103" s="36"/>
      <c r="G103" s="36" t="e">
        <f>+#REF!+#REF!</f>
        <v>#REF!</v>
      </c>
      <c r="H103" s="36" t="e">
        <f>+#REF!+#REF!</f>
        <v>#REF!</v>
      </c>
      <c r="I103" s="36" t="e">
        <f>+#REF!+#REF!</f>
        <v>#REF!</v>
      </c>
      <c r="J103" s="57"/>
      <c r="K103" s="32">
        <f>K104</f>
        <v>250</v>
      </c>
      <c r="L103" s="32">
        <f>L104</f>
        <v>250</v>
      </c>
      <c r="M103" s="32">
        <f>M104</f>
        <v>0</v>
      </c>
    </row>
    <row r="104" spans="1:14" s="50" customFormat="1" ht="31.5" x14ac:dyDescent="0.2">
      <c r="A104" s="35" t="s">
        <v>66</v>
      </c>
      <c r="B104" s="29" t="s">
        <v>21</v>
      </c>
      <c r="C104" s="29" t="s">
        <v>125</v>
      </c>
      <c r="D104" s="29" t="s">
        <v>65</v>
      </c>
      <c r="E104" s="29"/>
      <c r="F104" s="36"/>
      <c r="G104" s="36" t="e">
        <f>+#REF!+#REF!</f>
        <v>#REF!</v>
      </c>
      <c r="H104" s="36" t="e">
        <f>+#REF!+#REF!</f>
        <v>#REF!</v>
      </c>
      <c r="I104" s="36" t="e">
        <f>+#REF!+#REF!</f>
        <v>#REF!</v>
      </c>
      <c r="J104" s="57"/>
      <c r="K104" s="32">
        <v>250</v>
      </c>
      <c r="L104" s="32">
        <f>K104+M104</f>
        <v>250</v>
      </c>
      <c r="M104" s="32">
        <v>0</v>
      </c>
    </row>
    <row r="105" spans="1:14" s="50" customFormat="1" ht="75" x14ac:dyDescent="0.2">
      <c r="A105" s="22" t="s">
        <v>154</v>
      </c>
      <c r="B105" s="23" t="s">
        <v>21</v>
      </c>
      <c r="C105" s="23" t="s">
        <v>112</v>
      </c>
      <c r="D105" s="29"/>
      <c r="E105" s="29"/>
      <c r="F105" s="30"/>
      <c r="G105" s="30"/>
      <c r="H105" s="30"/>
      <c r="I105" s="30"/>
      <c r="J105" s="31">
        <v>1505</v>
      </c>
      <c r="K105" s="28">
        <f>K107</f>
        <v>1000</v>
      </c>
      <c r="L105" s="28">
        <f>L107</f>
        <v>1000</v>
      </c>
      <c r="M105" s="28">
        <f>M107</f>
        <v>0</v>
      </c>
    </row>
    <row r="106" spans="1:14" s="50" customFormat="1" ht="31.5" x14ac:dyDescent="0.2">
      <c r="A106" s="35" t="s">
        <v>87</v>
      </c>
      <c r="B106" s="29" t="s">
        <v>21</v>
      </c>
      <c r="C106" s="29" t="s">
        <v>112</v>
      </c>
      <c r="D106" s="29" t="s">
        <v>56</v>
      </c>
      <c r="E106" s="29"/>
      <c r="F106" s="30"/>
      <c r="G106" s="30"/>
      <c r="H106" s="30"/>
      <c r="I106" s="30"/>
      <c r="J106" s="31"/>
      <c r="K106" s="32">
        <f>K107</f>
        <v>1000</v>
      </c>
      <c r="L106" s="32">
        <f>L107</f>
        <v>1000</v>
      </c>
      <c r="M106" s="32">
        <f>M107</f>
        <v>0</v>
      </c>
    </row>
    <row r="107" spans="1:14" s="50" customFormat="1" ht="31.5" x14ac:dyDescent="0.2">
      <c r="A107" s="35" t="s">
        <v>66</v>
      </c>
      <c r="B107" s="29" t="s">
        <v>21</v>
      </c>
      <c r="C107" s="29" t="s">
        <v>112</v>
      </c>
      <c r="D107" s="29" t="s">
        <v>65</v>
      </c>
      <c r="E107" s="29"/>
      <c r="F107" s="30"/>
      <c r="G107" s="30"/>
      <c r="H107" s="30"/>
      <c r="I107" s="30"/>
      <c r="J107" s="31"/>
      <c r="K107" s="32">
        <v>1000</v>
      </c>
      <c r="L107" s="32">
        <f>K107+M107</f>
        <v>1000</v>
      </c>
      <c r="M107" s="32">
        <v>0</v>
      </c>
    </row>
    <row r="108" spans="1:14" s="21" customFormat="1" ht="41.25" customHeight="1" x14ac:dyDescent="0.2">
      <c r="A108" s="14" t="s">
        <v>22</v>
      </c>
      <c r="B108" s="15" t="s">
        <v>23</v>
      </c>
      <c r="C108" s="15"/>
      <c r="D108" s="39"/>
      <c r="E108" s="39"/>
      <c r="F108" s="13"/>
      <c r="G108" s="13" t="e">
        <f>#REF!</f>
        <v>#REF!</v>
      </c>
      <c r="H108" s="13" t="e">
        <f>#REF!</f>
        <v>#REF!</v>
      </c>
      <c r="I108" s="13" t="e">
        <f>#REF!</f>
        <v>#REF!</v>
      </c>
      <c r="J108" s="19"/>
      <c r="K108" s="20">
        <f>K109+K113</f>
        <v>573</v>
      </c>
      <c r="L108" s="20">
        <f>L109+L113</f>
        <v>773</v>
      </c>
      <c r="M108" s="20">
        <f>M109+M113</f>
        <v>200</v>
      </c>
      <c r="N108" s="1"/>
    </row>
    <row r="109" spans="1:14" s="21" customFormat="1" ht="41.25" customHeight="1" x14ac:dyDescent="0.2">
      <c r="A109" s="14" t="s">
        <v>48</v>
      </c>
      <c r="B109" s="15" t="s">
        <v>49</v>
      </c>
      <c r="C109" s="15"/>
      <c r="D109" s="39"/>
      <c r="E109" s="39"/>
      <c r="F109" s="13"/>
      <c r="G109" s="13"/>
      <c r="H109" s="13"/>
      <c r="I109" s="13"/>
      <c r="J109" s="19"/>
      <c r="K109" s="20">
        <f>K110</f>
        <v>65</v>
      </c>
      <c r="L109" s="20">
        <f>L110</f>
        <v>65</v>
      </c>
      <c r="M109" s="20">
        <f>M110</f>
        <v>0</v>
      </c>
      <c r="N109" s="1"/>
    </row>
    <row r="110" spans="1:14" s="21" customFormat="1" ht="111.75" customHeight="1" x14ac:dyDescent="0.2">
      <c r="A110" s="71" t="s">
        <v>134</v>
      </c>
      <c r="B110" s="23" t="s">
        <v>49</v>
      </c>
      <c r="C110" s="23" t="s">
        <v>114</v>
      </c>
      <c r="D110" s="34"/>
      <c r="E110" s="51"/>
      <c r="F110" s="46"/>
      <c r="G110" s="41"/>
      <c r="H110" s="41"/>
      <c r="I110" s="41"/>
      <c r="J110" s="47"/>
      <c r="K110" s="28">
        <f>K112</f>
        <v>65</v>
      </c>
      <c r="L110" s="28">
        <f>L112</f>
        <v>65</v>
      </c>
      <c r="M110" s="28">
        <f>M112</f>
        <v>0</v>
      </c>
      <c r="N110" s="1"/>
    </row>
    <row r="111" spans="1:14" s="21" customFormat="1" ht="32.25" customHeight="1" x14ac:dyDescent="0.2">
      <c r="A111" s="35" t="s">
        <v>87</v>
      </c>
      <c r="B111" s="29" t="s">
        <v>49</v>
      </c>
      <c r="C111" s="29" t="s">
        <v>114</v>
      </c>
      <c r="D111" s="29" t="s">
        <v>56</v>
      </c>
      <c r="E111" s="33"/>
      <c r="F111" s="36"/>
      <c r="G111" s="30"/>
      <c r="H111" s="30"/>
      <c r="I111" s="30"/>
      <c r="J111" s="31"/>
      <c r="K111" s="32">
        <f>K112</f>
        <v>65</v>
      </c>
      <c r="L111" s="32">
        <f>L112</f>
        <v>65</v>
      </c>
      <c r="M111" s="32">
        <f>M112</f>
        <v>0</v>
      </c>
      <c r="N111" s="1"/>
    </row>
    <row r="112" spans="1:14" s="21" customFormat="1" ht="30.75" customHeight="1" x14ac:dyDescent="0.2">
      <c r="A112" s="35" t="s">
        <v>66</v>
      </c>
      <c r="B112" s="29" t="s">
        <v>49</v>
      </c>
      <c r="C112" s="29" t="s">
        <v>114</v>
      </c>
      <c r="D112" s="29" t="s">
        <v>65</v>
      </c>
      <c r="E112" s="33"/>
      <c r="F112" s="36"/>
      <c r="G112" s="30"/>
      <c r="H112" s="30"/>
      <c r="I112" s="30"/>
      <c r="J112" s="31"/>
      <c r="K112" s="32">
        <v>65</v>
      </c>
      <c r="L112" s="32">
        <f>K112+M112</f>
        <v>65</v>
      </c>
      <c r="M112" s="32">
        <v>0</v>
      </c>
      <c r="N112" s="1"/>
    </row>
    <row r="113" spans="1:14" ht="18.75" x14ac:dyDescent="0.2">
      <c r="A113" s="14" t="s">
        <v>72</v>
      </c>
      <c r="B113" s="15" t="s">
        <v>71</v>
      </c>
      <c r="C113" s="14"/>
      <c r="D113" s="14"/>
      <c r="E113" s="14"/>
      <c r="F113" s="14"/>
      <c r="G113" s="14"/>
      <c r="H113" s="14"/>
      <c r="I113" s="14"/>
      <c r="J113" s="14"/>
      <c r="K113" s="20">
        <f>K114+K117+K120+K123</f>
        <v>508</v>
      </c>
      <c r="L113" s="20">
        <f>L114+L117+L120+L123</f>
        <v>708</v>
      </c>
      <c r="M113" s="20">
        <f>M114+M117+M120+M123</f>
        <v>200</v>
      </c>
    </row>
    <row r="114" spans="1:14" ht="83.25" customHeight="1" x14ac:dyDescent="0.2">
      <c r="A114" s="75" t="s">
        <v>155</v>
      </c>
      <c r="B114" s="23" t="s">
        <v>71</v>
      </c>
      <c r="C114" s="23" t="s">
        <v>116</v>
      </c>
      <c r="D114" s="23"/>
      <c r="E114" s="23"/>
      <c r="F114" s="46"/>
      <c r="G114" s="46"/>
      <c r="H114" s="46"/>
      <c r="I114" s="46"/>
      <c r="J114" s="54"/>
      <c r="K114" s="28">
        <f>K116</f>
        <v>50</v>
      </c>
      <c r="L114" s="28">
        <f>L116</f>
        <v>250</v>
      </c>
      <c r="M114" s="28">
        <f>M116</f>
        <v>200</v>
      </c>
    </row>
    <row r="115" spans="1:14" ht="31.5" x14ac:dyDescent="0.2">
      <c r="A115" s="35" t="s">
        <v>87</v>
      </c>
      <c r="B115" s="29" t="s">
        <v>73</v>
      </c>
      <c r="C115" s="29" t="s">
        <v>116</v>
      </c>
      <c r="D115" s="29" t="s">
        <v>56</v>
      </c>
      <c r="E115" s="29"/>
      <c r="F115" s="30"/>
      <c r="G115" s="41"/>
      <c r="H115" s="41"/>
      <c r="I115" s="41"/>
      <c r="J115" s="47"/>
      <c r="K115" s="32">
        <f>K116</f>
        <v>50</v>
      </c>
      <c r="L115" s="32">
        <f>L116</f>
        <v>250</v>
      </c>
      <c r="M115" s="32">
        <f>M116</f>
        <v>200</v>
      </c>
    </row>
    <row r="116" spans="1:14" ht="31.5" x14ac:dyDescent="0.2">
      <c r="A116" s="35" t="s">
        <v>66</v>
      </c>
      <c r="B116" s="29" t="s">
        <v>73</v>
      </c>
      <c r="C116" s="29" t="s">
        <v>116</v>
      </c>
      <c r="D116" s="29" t="s">
        <v>65</v>
      </c>
      <c r="E116" s="29"/>
      <c r="F116" s="30"/>
      <c r="G116" s="41"/>
      <c r="H116" s="41"/>
      <c r="I116" s="41"/>
      <c r="J116" s="47"/>
      <c r="K116" s="32">
        <v>50</v>
      </c>
      <c r="L116" s="32">
        <f>K116+M116</f>
        <v>250</v>
      </c>
      <c r="M116" s="32">
        <v>200</v>
      </c>
    </row>
    <row r="117" spans="1:14" ht="63.75" customHeight="1" x14ac:dyDescent="0.2">
      <c r="A117" s="87" t="s">
        <v>156</v>
      </c>
      <c r="B117" s="23" t="s">
        <v>71</v>
      </c>
      <c r="C117" s="23" t="s">
        <v>117</v>
      </c>
      <c r="D117" s="29"/>
      <c r="E117" s="29"/>
      <c r="F117" s="30"/>
      <c r="G117" s="41"/>
      <c r="H117" s="41"/>
      <c r="I117" s="41"/>
      <c r="J117" s="47"/>
      <c r="K117" s="28">
        <f t="shared" ref="K117:M118" si="8">K118</f>
        <v>36</v>
      </c>
      <c r="L117" s="28">
        <f t="shared" si="8"/>
        <v>36</v>
      </c>
      <c r="M117" s="28">
        <f t="shared" si="8"/>
        <v>0</v>
      </c>
    </row>
    <row r="118" spans="1:14" ht="31.5" x14ac:dyDescent="0.2">
      <c r="A118" s="35" t="s">
        <v>87</v>
      </c>
      <c r="B118" s="29" t="s">
        <v>73</v>
      </c>
      <c r="C118" s="29" t="s">
        <v>117</v>
      </c>
      <c r="D118" s="29" t="s">
        <v>56</v>
      </c>
      <c r="E118" s="29"/>
      <c r="F118" s="30"/>
      <c r="G118" s="41"/>
      <c r="H118" s="41"/>
      <c r="I118" s="41"/>
      <c r="J118" s="47"/>
      <c r="K118" s="32">
        <f t="shared" si="8"/>
        <v>36</v>
      </c>
      <c r="L118" s="32">
        <f t="shared" si="8"/>
        <v>36</v>
      </c>
      <c r="M118" s="32">
        <f t="shared" si="8"/>
        <v>0</v>
      </c>
    </row>
    <row r="119" spans="1:14" ht="31.5" x14ac:dyDescent="0.2">
      <c r="A119" s="35" t="s">
        <v>66</v>
      </c>
      <c r="B119" s="29" t="s">
        <v>73</v>
      </c>
      <c r="C119" s="29" t="s">
        <v>117</v>
      </c>
      <c r="D119" s="29" t="s">
        <v>65</v>
      </c>
      <c r="E119" s="29"/>
      <c r="F119" s="30"/>
      <c r="G119" s="41"/>
      <c r="H119" s="41"/>
      <c r="I119" s="41"/>
      <c r="J119" s="47"/>
      <c r="K119" s="32">
        <v>36</v>
      </c>
      <c r="L119" s="32">
        <f>K119+M119</f>
        <v>36</v>
      </c>
      <c r="M119" s="32">
        <v>0</v>
      </c>
    </row>
    <row r="120" spans="1:14" ht="78.75" customHeight="1" x14ac:dyDescent="0.2">
      <c r="A120" s="71" t="s">
        <v>164</v>
      </c>
      <c r="B120" s="23" t="s">
        <v>71</v>
      </c>
      <c r="C120" s="23" t="s">
        <v>115</v>
      </c>
      <c r="D120" s="34"/>
      <c r="E120" s="25"/>
      <c r="F120" s="46">
        <v>268</v>
      </c>
      <c r="G120" s="41">
        <f>G132</f>
        <v>0</v>
      </c>
      <c r="H120" s="41">
        <f>H132</f>
        <v>0</v>
      </c>
      <c r="I120" s="41">
        <f>I132</f>
        <v>0</v>
      </c>
      <c r="J120" s="47">
        <v>459.5</v>
      </c>
      <c r="K120" s="28">
        <f>K122</f>
        <v>300</v>
      </c>
      <c r="L120" s="28">
        <f>L122</f>
        <v>300</v>
      </c>
      <c r="M120" s="28">
        <f>M122</f>
        <v>0</v>
      </c>
    </row>
    <row r="121" spans="1:14" ht="31.5" x14ac:dyDescent="0.2">
      <c r="A121" s="35" t="s">
        <v>87</v>
      </c>
      <c r="B121" s="29" t="s">
        <v>139</v>
      </c>
      <c r="C121" s="29" t="s">
        <v>115</v>
      </c>
      <c r="D121" s="29" t="s">
        <v>56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f>K122</f>
        <v>300</v>
      </c>
      <c r="L121" s="32">
        <f>L122</f>
        <v>300</v>
      </c>
      <c r="M121" s="32">
        <f>M122</f>
        <v>0</v>
      </c>
    </row>
    <row r="122" spans="1:14" ht="31.5" x14ac:dyDescent="0.2">
      <c r="A122" s="35" t="s">
        <v>66</v>
      </c>
      <c r="B122" s="29" t="s">
        <v>139</v>
      </c>
      <c r="C122" s="29" t="s">
        <v>115</v>
      </c>
      <c r="D122" s="29" t="s">
        <v>65</v>
      </c>
      <c r="E122" s="33"/>
      <c r="F122" s="36"/>
      <c r="G122" s="30" t="e">
        <f>#REF!</f>
        <v>#REF!</v>
      </c>
      <c r="H122" s="30" t="e">
        <f>#REF!</f>
        <v>#REF!</v>
      </c>
      <c r="I122" s="30" t="e">
        <f>#REF!</f>
        <v>#REF!</v>
      </c>
      <c r="J122" s="31"/>
      <c r="K122" s="32">
        <v>300</v>
      </c>
      <c r="L122" s="32">
        <f>K122+M122</f>
        <v>300</v>
      </c>
      <c r="M122" s="32">
        <v>0</v>
      </c>
    </row>
    <row r="123" spans="1:14" ht="47.25" x14ac:dyDescent="0.2">
      <c r="A123" s="35" t="s">
        <v>157</v>
      </c>
      <c r="B123" s="34" t="s">
        <v>139</v>
      </c>
      <c r="C123" s="34" t="s">
        <v>158</v>
      </c>
      <c r="D123" s="34"/>
      <c r="E123" s="25"/>
      <c r="F123" s="46"/>
      <c r="G123" s="41"/>
      <c r="H123" s="41"/>
      <c r="I123" s="41"/>
      <c r="J123" s="47"/>
      <c r="K123" s="28">
        <f t="shared" ref="K123:M124" si="9">K124</f>
        <v>122</v>
      </c>
      <c r="L123" s="28">
        <f t="shared" si="9"/>
        <v>122</v>
      </c>
      <c r="M123" s="28">
        <f t="shared" si="9"/>
        <v>0</v>
      </c>
    </row>
    <row r="124" spans="1:14" ht="31.5" x14ac:dyDescent="0.2">
      <c r="A124" s="35" t="s">
        <v>87</v>
      </c>
      <c r="B124" s="29" t="s">
        <v>139</v>
      </c>
      <c r="C124" s="29" t="s">
        <v>158</v>
      </c>
      <c r="D124" s="29" t="s">
        <v>56</v>
      </c>
      <c r="E124" s="33"/>
      <c r="F124" s="36"/>
      <c r="G124" s="30"/>
      <c r="H124" s="30"/>
      <c r="I124" s="30"/>
      <c r="J124" s="31"/>
      <c r="K124" s="32">
        <f t="shared" si="9"/>
        <v>122</v>
      </c>
      <c r="L124" s="32">
        <f t="shared" si="9"/>
        <v>122</v>
      </c>
      <c r="M124" s="32">
        <f t="shared" si="9"/>
        <v>0</v>
      </c>
    </row>
    <row r="125" spans="1:14" ht="31.5" x14ac:dyDescent="0.2">
      <c r="A125" s="35" t="s">
        <v>66</v>
      </c>
      <c r="B125" s="29" t="s">
        <v>139</v>
      </c>
      <c r="C125" s="29" t="s">
        <v>158</v>
      </c>
      <c r="D125" s="29" t="s">
        <v>65</v>
      </c>
      <c r="E125" s="33"/>
      <c r="F125" s="36"/>
      <c r="G125" s="30"/>
      <c r="H125" s="30"/>
      <c r="I125" s="30"/>
      <c r="J125" s="31"/>
      <c r="K125" s="32">
        <v>122</v>
      </c>
      <c r="L125" s="32">
        <f>K125+M125</f>
        <v>122</v>
      </c>
      <c r="M125" s="32">
        <v>0</v>
      </c>
    </row>
    <row r="126" spans="1:14" s="21" customFormat="1" ht="18.75" x14ac:dyDescent="0.2">
      <c r="A126" s="14" t="s">
        <v>24</v>
      </c>
      <c r="B126" s="15" t="s">
        <v>25</v>
      </c>
      <c r="C126" s="15"/>
      <c r="D126" s="39"/>
      <c r="E126" s="44"/>
      <c r="F126" s="12"/>
      <c r="G126" s="43"/>
      <c r="H126" s="13"/>
      <c r="I126" s="13"/>
      <c r="J126" s="19"/>
      <c r="K126" s="20">
        <f>K127</f>
        <v>8670</v>
      </c>
      <c r="L126" s="20">
        <f>L127</f>
        <v>8670</v>
      </c>
      <c r="M126" s="20">
        <f>M127</f>
        <v>0</v>
      </c>
      <c r="N126" s="1"/>
    </row>
    <row r="127" spans="1:14" s="21" customFormat="1" ht="18.75" x14ac:dyDescent="0.2">
      <c r="A127" s="14" t="s">
        <v>26</v>
      </c>
      <c r="B127" s="15" t="s">
        <v>27</v>
      </c>
      <c r="C127" s="15"/>
      <c r="D127" s="39"/>
      <c r="E127" s="44"/>
      <c r="F127" s="43"/>
      <c r="G127" s="43">
        <f>G131+G159</f>
        <v>0</v>
      </c>
      <c r="H127" s="43">
        <f>H131+H159</f>
        <v>0</v>
      </c>
      <c r="I127" s="43">
        <f>I131+I159</f>
        <v>0</v>
      </c>
      <c r="J127" s="55"/>
      <c r="K127" s="20">
        <f>K131+K134+K128</f>
        <v>8670</v>
      </c>
      <c r="L127" s="20">
        <f>L131+L134+L128</f>
        <v>8670</v>
      </c>
      <c r="M127" s="20">
        <f>M131+M134+M128</f>
        <v>0</v>
      </c>
      <c r="N127" s="1"/>
    </row>
    <row r="128" spans="1:14" s="21" customFormat="1" ht="99" customHeight="1" x14ac:dyDescent="0.2">
      <c r="A128" s="75" t="s">
        <v>159</v>
      </c>
      <c r="B128" s="23" t="s">
        <v>27</v>
      </c>
      <c r="C128" s="23">
        <v>7600000590</v>
      </c>
      <c r="D128" s="23"/>
      <c r="E128" s="23"/>
      <c r="F128" s="23"/>
      <c r="G128" s="23"/>
      <c r="H128" s="23"/>
      <c r="I128" s="23"/>
      <c r="J128" s="23"/>
      <c r="K128" s="28">
        <f t="shared" ref="K128:M129" si="10">K129</f>
        <v>90</v>
      </c>
      <c r="L128" s="28">
        <f t="shared" si="10"/>
        <v>90</v>
      </c>
      <c r="M128" s="28">
        <f t="shared" si="10"/>
        <v>0</v>
      </c>
      <c r="N128" s="1"/>
    </row>
    <row r="129" spans="1:14" s="21" customFormat="1" ht="31.5" x14ac:dyDescent="0.2">
      <c r="A129" s="35" t="s">
        <v>87</v>
      </c>
      <c r="B129" s="29" t="s">
        <v>27</v>
      </c>
      <c r="C129" s="29">
        <v>7600000590</v>
      </c>
      <c r="D129" s="29" t="s">
        <v>56</v>
      </c>
      <c r="E129" s="29" t="s">
        <v>56</v>
      </c>
      <c r="F129" s="75"/>
      <c r="G129" s="75"/>
      <c r="H129" s="75"/>
      <c r="I129" s="75"/>
      <c r="J129" s="75"/>
      <c r="K129" s="32">
        <f t="shared" si="10"/>
        <v>90</v>
      </c>
      <c r="L129" s="32">
        <f t="shared" si="10"/>
        <v>90</v>
      </c>
      <c r="M129" s="32">
        <f t="shared" si="10"/>
        <v>0</v>
      </c>
      <c r="N129" s="1"/>
    </row>
    <row r="130" spans="1:14" s="21" customFormat="1" ht="31.5" x14ac:dyDescent="0.2">
      <c r="A130" s="35" t="s">
        <v>66</v>
      </c>
      <c r="B130" s="29" t="s">
        <v>27</v>
      </c>
      <c r="C130" s="29">
        <v>7600000590</v>
      </c>
      <c r="D130" s="29" t="s">
        <v>65</v>
      </c>
      <c r="E130" s="29" t="s">
        <v>65</v>
      </c>
      <c r="F130" s="75"/>
      <c r="G130" s="75"/>
      <c r="H130" s="75"/>
      <c r="I130" s="75"/>
      <c r="J130" s="75"/>
      <c r="K130" s="32">
        <v>90</v>
      </c>
      <c r="L130" s="32">
        <f>K130+M130</f>
        <v>90</v>
      </c>
      <c r="M130" s="32">
        <v>0</v>
      </c>
      <c r="N130" s="1"/>
    </row>
    <row r="131" spans="1:14" ht="67.5" customHeight="1" x14ac:dyDescent="0.2">
      <c r="A131" s="75" t="s">
        <v>160</v>
      </c>
      <c r="B131" s="23" t="s">
        <v>27</v>
      </c>
      <c r="C131" s="23" t="s">
        <v>118</v>
      </c>
      <c r="D131" s="34"/>
      <c r="E131" s="25"/>
      <c r="F131" s="46"/>
      <c r="G131" s="41"/>
      <c r="H131" s="41"/>
      <c r="I131" s="41"/>
      <c r="J131" s="47"/>
      <c r="K131" s="28">
        <f t="shared" ref="K131:M132" si="11">K132</f>
        <v>710</v>
      </c>
      <c r="L131" s="28">
        <f t="shared" si="11"/>
        <v>710</v>
      </c>
      <c r="M131" s="28">
        <f t="shared" si="11"/>
        <v>0</v>
      </c>
    </row>
    <row r="132" spans="1:14" ht="31.5" customHeight="1" x14ac:dyDescent="0.2">
      <c r="A132" s="35" t="s">
        <v>87</v>
      </c>
      <c r="B132" s="29" t="s">
        <v>27</v>
      </c>
      <c r="C132" s="29" t="s">
        <v>118</v>
      </c>
      <c r="D132" s="29" t="s">
        <v>56</v>
      </c>
      <c r="E132" s="33"/>
      <c r="F132" s="36"/>
      <c r="G132" s="30"/>
      <c r="H132" s="30"/>
      <c r="I132" s="30"/>
      <c r="J132" s="31"/>
      <c r="K132" s="32">
        <f t="shared" si="11"/>
        <v>710</v>
      </c>
      <c r="L132" s="32">
        <f t="shared" si="11"/>
        <v>710</v>
      </c>
      <c r="M132" s="32">
        <f t="shared" si="11"/>
        <v>0</v>
      </c>
    </row>
    <row r="133" spans="1:14" ht="31.5" customHeight="1" x14ac:dyDescent="0.2">
      <c r="A133" s="35" t="s">
        <v>66</v>
      </c>
      <c r="B133" s="29" t="s">
        <v>27</v>
      </c>
      <c r="C133" s="29" t="s">
        <v>118</v>
      </c>
      <c r="D133" s="29" t="s">
        <v>65</v>
      </c>
      <c r="E133" s="33"/>
      <c r="F133" s="36"/>
      <c r="G133" s="30" t="e">
        <f>#REF!</f>
        <v>#REF!</v>
      </c>
      <c r="H133" s="30" t="e">
        <f>#REF!</f>
        <v>#REF!</v>
      </c>
      <c r="I133" s="30" t="e">
        <f>#REF!</f>
        <v>#REF!</v>
      </c>
      <c r="J133" s="31"/>
      <c r="K133" s="32">
        <v>710</v>
      </c>
      <c r="L133" s="32">
        <f>K133+M133</f>
        <v>710</v>
      </c>
      <c r="M133" s="32">
        <v>0</v>
      </c>
    </row>
    <row r="134" spans="1:14" ht="96.75" customHeight="1" x14ac:dyDescent="0.2">
      <c r="A134" s="75" t="s">
        <v>161</v>
      </c>
      <c r="B134" s="23" t="s">
        <v>27</v>
      </c>
      <c r="C134" s="23" t="s">
        <v>119</v>
      </c>
      <c r="D134" s="34"/>
      <c r="E134" s="25"/>
      <c r="F134" s="46">
        <v>1627.5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7">
        <v>2768.5</v>
      </c>
      <c r="K134" s="28">
        <f t="shared" ref="K134:M135" si="12">K135</f>
        <v>7870</v>
      </c>
      <c r="L134" s="28">
        <f t="shared" si="12"/>
        <v>7870</v>
      </c>
      <c r="M134" s="28">
        <f t="shared" si="12"/>
        <v>0</v>
      </c>
    </row>
    <row r="135" spans="1:14" ht="31.5" customHeight="1" x14ac:dyDescent="0.2">
      <c r="A135" s="35" t="s">
        <v>87</v>
      </c>
      <c r="B135" s="29" t="s">
        <v>27</v>
      </c>
      <c r="C135" s="29" t="s">
        <v>119</v>
      </c>
      <c r="D135" s="29" t="s">
        <v>56</v>
      </c>
      <c r="E135" s="33"/>
      <c r="F135" s="36"/>
      <c r="G135" s="30" t="e">
        <f>#REF!</f>
        <v>#REF!</v>
      </c>
      <c r="H135" s="30" t="e">
        <f>#REF!</f>
        <v>#REF!</v>
      </c>
      <c r="I135" s="30" t="e">
        <f>#REF!</f>
        <v>#REF!</v>
      </c>
      <c r="J135" s="31"/>
      <c r="K135" s="32">
        <f t="shared" si="12"/>
        <v>7870</v>
      </c>
      <c r="L135" s="32">
        <f t="shared" si="12"/>
        <v>7870</v>
      </c>
      <c r="M135" s="32">
        <f t="shared" si="12"/>
        <v>0</v>
      </c>
    </row>
    <row r="136" spans="1:14" ht="31.5" x14ac:dyDescent="0.2">
      <c r="A136" s="35" t="s">
        <v>66</v>
      </c>
      <c r="B136" s="29" t="s">
        <v>27</v>
      </c>
      <c r="C136" s="29" t="s">
        <v>119</v>
      </c>
      <c r="D136" s="29" t="s">
        <v>65</v>
      </c>
      <c r="E136" s="33"/>
      <c r="F136" s="36"/>
      <c r="G136" s="30" t="e">
        <f>#REF!</f>
        <v>#REF!</v>
      </c>
      <c r="H136" s="30" t="e">
        <f>#REF!</f>
        <v>#REF!</v>
      </c>
      <c r="I136" s="30" t="e">
        <f>#REF!</f>
        <v>#REF!</v>
      </c>
      <c r="J136" s="31"/>
      <c r="K136" s="32">
        <v>7870</v>
      </c>
      <c r="L136" s="32">
        <f>K136+M136</f>
        <v>7870</v>
      </c>
      <c r="M136" s="32">
        <v>0</v>
      </c>
    </row>
    <row r="137" spans="1:14" ht="18.75" x14ac:dyDescent="0.2">
      <c r="A137" s="14" t="s">
        <v>41</v>
      </c>
      <c r="B137" s="10">
        <v>1000</v>
      </c>
      <c r="C137" s="15"/>
      <c r="D137" s="39"/>
      <c r="E137" s="44"/>
      <c r="F137" s="43"/>
      <c r="G137" s="43"/>
      <c r="H137" s="43"/>
      <c r="I137" s="43"/>
      <c r="J137" s="55"/>
      <c r="K137" s="20">
        <f>K138+K146+K142</f>
        <v>17017.899999999998</v>
      </c>
      <c r="L137" s="20">
        <f>L138+L146+L142</f>
        <v>17017.899999999998</v>
      </c>
      <c r="M137" s="20">
        <f>M138+M146+M142</f>
        <v>0</v>
      </c>
    </row>
    <row r="138" spans="1:14" ht="18.75" x14ac:dyDescent="0.2">
      <c r="A138" s="14" t="s">
        <v>142</v>
      </c>
      <c r="B138" s="10">
        <v>1001</v>
      </c>
      <c r="C138" s="15"/>
      <c r="D138" s="39"/>
      <c r="E138" s="44"/>
      <c r="F138" s="43"/>
      <c r="G138" s="43"/>
      <c r="H138" s="43"/>
      <c r="I138" s="43"/>
      <c r="J138" s="55"/>
      <c r="K138" s="20">
        <f t="shared" ref="K138:M140" si="13">K139</f>
        <v>297.60000000000002</v>
      </c>
      <c r="L138" s="20">
        <f t="shared" si="13"/>
        <v>297.60000000000002</v>
      </c>
      <c r="M138" s="20">
        <f t="shared" si="13"/>
        <v>0</v>
      </c>
    </row>
    <row r="139" spans="1:14" ht="100.5" x14ac:dyDescent="0.2">
      <c r="A139" s="58" t="s">
        <v>145</v>
      </c>
      <c r="B139" s="34" t="s">
        <v>143</v>
      </c>
      <c r="C139" s="34" t="s">
        <v>144</v>
      </c>
      <c r="D139" s="34"/>
      <c r="E139" s="25"/>
      <c r="F139" s="46"/>
      <c r="G139" s="41"/>
      <c r="H139" s="41"/>
      <c r="I139" s="41"/>
      <c r="J139" s="47"/>
      <c r="K139" s="28">
        <f t="shared" si="13"/>
        <v>297.60000000000002</v>
      </c>
      <c r="L139" s="28">
        <f t="shared" si="13"/>
        <v>297.60000000000002</v>
      </c>
      <c r="M139" s="28">
        <f t="shared" si="13"/>
        <v>0</v>
      </c>
    </row>
    <row r="140" spans="1:14" ht="18.75" x14ac:dyDescent="0.2">
      <c r="A140" s="69" t="s">
        <v>60</v>
      </c>
      <c r="B140" s="29" t="s">
        <v>143</v>
      </c>
      <c r="C140" s="29" t="s">
        <v>144</v>
      </c>
      <c r="D140" s="29" t="s">
        <v>59</v>
      </c>
      <c r="E140" s="33"/>
      <c r="F140" s="36"/>
      <c r="G140" s="30"/>
      <c r="H140" s="30"/>
      <c r="I140" s="30"/>
      <c r="J140" s="31"/>
      <c r="K140" s="32">
        <f t="shared" si="13"/>
        <v>297.60000000000002</v>
      </c>
      <c r="L140" s="32">
        <f t="shared" si="13"/>
        <v>297.60000000000002</v>
      </c>
      <c r="M140" s="32">
        <f t="shared" si="13"/>
        <v>0</v>
      </c>
    </row>
    <row r="141" spans="1:14" ht="18.75" x14ac:dyDescent="0.2">
      <c r="A141" s="69" t="s">
        <v>69</v>
      </c>
      <c r="B141" s="29" t="s">
        <v>143</v>
      </c>
      <c r="C141" s="29" t="s">
        <v>144</v>
      </c>
      <c r="D141" s="29" t="s">
        <v>70</v>
      </c>
      <c r="E141" s="33"/>
      <c r="F141" s="36"/>
      <c r="G141" s="30"/>
      <c r="H141" s="30"/>
      <c r="I141" s="30"/>
      <c r="J141" s="31"/>
      <c r="K141" s="32">
        <v>297.60000000000002</v>
      </c>
      <c r="L141" s="32">
        <f>K141+M141</f>
        <v>297.60000000000002</v>
      </c>
      <c r="M141" s="32">
        <v>0</v>
      </c>
    </row>
    <row r="142" spans="1:14" ht="18.75" x14ac:dyDescent="0.2">
      <c r="A142" s="14" t="s">
        <v>167</v>
      </c>
      <c r="B142" s="10" t="s">
        <v>166</v>
      </c>
      <c r="C142" s="15"/>
      <c r="D142" s="39"/>
      <c r="E142" s="44"/>
      <c r="F142" s="13"/>
      <c r="G142" s="13"/>
      <c r="H142" s="13"/>
      <c r="I142" s="13"/>
      <c r="J142" s="19"/>
      <c r="K142" s="20">
        <f>K143</f>
        <v>494.3</v>
      </c>
      <c r="L142" s="20">
        <f>L143</f>
        <v>494.3</v>
      </c>
      <c r="M142" s="20">
        <f>M143</f>
        <v>0</v>
      </c>
    </row>
    <row r="143" spans="1:14" ht="151.5" customHeight="1" x14ac:dyDescent="0.2">
      <c r="A143" s="58" t="s">
        <v>168</v>
      </c>
      <c r="B143" s="23" t="s">
        <v>166</v>
      </c>
      <c r="C143" s="23" t="s">
        <v>122</v>
      </c>
      <c r="D143" s="34"/>
      <c r="E143" s="25"/>
      <c r="F143" s="46"/>
      <c r="G143" s="41"/>
      <c r="H143" s="41"/>
      <c r="I143" s="41"/>
      <c r="J143" s="47"/>
      <c r="K143" s="28">
        <f>K145</f>
        <v>494.3</v>
      </c>
      <c r="L143" s="28">
        <f>L145</f>
        <v>494.3</v>
      </c>
      <c r="M143" s="28">
        <f>M145</f>
        <v>0</v>
      </c>
    </row>
    <row r="144" spans="1:14" ht="18.75" x14ac:dyDescent="0.2">
      <c r="A144" s="69" t="s">
        <v>60</v>
      </c>
      <c r="B144" s="29" t="s">
        <v>166</v>
      </c>
      <c r="C144" s="29" t="s">
        <v>122</v>
      </c>
      <c r="D144" s="29" t="s">
        <v>59</v>
      </c>
      <c r="E144" s="33"/>
      <c r="F144" s="36"/>
      <c r="G144" s="30"/>
      <c r="H144" s="30"/>
      <c r="I144" s="30"/>
      <c r="J144" s="31"/>
      <c r="K144" s="32">
        <f>K145</f>
        <v>494.3</v>
      </c>
      <c r="L144" s="32">
        <f>L145</f>
        <v>494.3</v>
      </c>
      <c r="M144" s="32">
        <f>M145</f>
        <v>0</v>
      </c>
    </row>
    <row r="145" spans="1:14" ht="18.75" x14ac:dyDescent="0.2">
      <c r="A145" s="69" t="s">
        <v>69</v>
      </c>
      <c r="B145" s="29" t="s">
        <v>166</v>
      </c>
      <c r="C145" s="29" t="s">
        <v>122</v>
      </c>
      <c r="D145" s="29" t="s">
        <v>70</v>
      </c>
      <c r="E145" s="33"/>
      <c r="F145" s="36"/>
      <c r="G145" s="30"/>
      <c r="H145" s="30"/>
      <c r="I145" s="30"/>
      <c r="J145" s="31"/>
      <c r="K145" s="32">
        <v>494.3</v>
      </c>
      <c r="L145" s="32">
        <f>K145+M145</f>
        <v>494.3</v>
      </c>
      <c r="M145" s="32">
        <v>0</v>
      </c>
    </row>
    <row r="146" spans="1:14" s="21" customFormat="1" ht="18.75" x14ac:dyDescent="0.2">
      <c r="A146" s="14" t="s">
        <v>28</v>
      </c>
      <c r="B146" s="10">
        <v>1004</v>
      </c>
      <c r="C146" s="15"/>
      <c r="D146" s="39"/>
      <c r="E146" s="44"/>
      <c r="F146" s="13"/>
      <c r="G146" s="13" t="e">
        <f>G147+#REF!+G150</f>
        <v>#REF!</v>
      </c>
      <c r="H146" s="13" t="e">
        <f>H147+#REF!+H150</f>
        <v>#REF!</v>
      </c>
      <c r="I146" s="13" t="e">
        <f>I147+#REF!+I150</f>
        <v>#REF!</v>
      </c>
      <c r="J146" s="19"/>
      <c r="K146" s="94">
        <f>K147+K150</f>
        <v>16226</v>
      </c>
      <c r="L146" s="94">
        <f>L147+L150</f>
        <v>16226</v>
      </c>
      <c r="M146" s="94">
        <f>M147+M150</f>
        <v>0</v>
      </c>
      <c r="N146" s="1"/>
    </row>
    <row r="147" spans="1:14" ht="78" customHeight="1" x14ac:dyDescent="0.2">
      <c r="A147" s="22" t="s">
        <v>131</v>
      </c>
      <c r="B147" s="23" t="s">
        <v>29</v>
      </c>
      <c r="C147" s="23" t="s">
        <v>128</v>
      </c>
      <c r="D147" s="34"/>
      <c r="E147" s="25"/>
      <c r="F147" s="26"/>
      <c r="G147" s="26"/>
      <c r="H147" s="26"/>
      <c r="I147" s="26"/>
      <c r="J147" s="27"/>
      <c r="K147" s="28">
        <f>K149</f>
        <v>7726.4</v>
      </c>
      <c r="L147" s="28">
        <f>L149</f>
        <v>7726.4</v>
      </c>
      <c r="M147" s="28">
        <f>M149</f>
        <v>0</v>
      </c>
    </row>
    <row r="148" spans="1:14" ht="18.75" x14ac:dyDescent="0.2">
      <c r="A148" s="69" t="s">
        <v>60</v>
      </c>
      <c r="B148" s="29" t="s">
        <v>29</v>
      </c>
      <c r="C148" s="29" t="s">
        <v>128</v>
      </c>
      <c r="D148" s="29" t="s">
        <v>59</v>
      </c>
      <c r="E148" s="25"/>
      <c r="F148" s="46"/>
      <c r="G148" s="46"/>
      <c r="H148" s="46"/>
      <c r="I148" s="46"/>
      <c r="J148" s="54"/>
      <c r="K148" s="32">
        <f>K149</f>
        <v>7726.4</v>
      </c>
      <c r="L148" s="32">
        <f>L149</f>
        <v>7726.4</v>
      </c>
      <c r="M148" s="32">
        <f>M149</f>
        <v>0</v>
      </c>
    </row>
    <row r="149" spans="1:14" ht="18.75" x14ac:dyDescent="0.2">
      <c r="A149" s="69" t="s">
        <v>69</v>
      </c>
      <c r="B149" s="29" t="s">
        <v>29</v>
      </c>
      <c r="C149" s="29" t="s">
        <v>128</v>
      </c>
      <c r="D149" s="29" t="s">
        <v>70</v>
      </c>
      <c r="E149" s="25"/>
      <c r="F149" s="46"/>
      <c r="G149" s="46"/>
      <c r="H149" s="46"/>
      <c r="I149" s="46"/>
      <c r="J149" s="54"/>
      <c r="K149" s="32">
        <v>7726.4</v>
      </c>
      <c r="L149" s="32">
        <f>K149+M149</f>
        <v>7726.4</v>
      </c>
      <c r="M149" s="32">
        <v>0</v>
      </c>
    </row>
    <row r="150" spans="1:14" ht="63" customHeight="1" x14ac:dyDescent="0.2">
      <c r="A150" s="22" t="s">
        <v>79</v>
      </c>
      <c r="B150" s="23" t="s">
        <v>29</v>
      </c>
      <c r="C150" s="23" t="s">
        <v>129</v>
      </c>
      <c r="D150" s="34"/>
      <c r="E150" s="25"/>
      <c r="F150" s="46"/>
      <c r="G150" s="41"/>
      <c r="H150" s="41"/>
      <c r="I150" s="41"/>
      <c r="J150" s="47"/>
      <c r="K150" s="28">
        <f>K152</f>
        <v>8499.6</v>
      </c>
      <c r="L150" s="28">
        <f>L152</f>
        <v>8499.6</v>
      </c>
      <c r="M150" s="28">
        <f>M152</f>
        <v>0</v>
      </c>
    </row>
    <row r="151" spans="1:14" ht="18.75" x14ac:dyDescent="0.2">
      <c r="A151" s="69" t="s">
        <v>60</v>
      </c>
      <c r="B151" s="29" t="s">
        <v>29</v>
      </c>
      <c r="C151" s="29" t="s">
        <v>129</v>
      </c>
      <c r="D151" s="29" t="s">
        <v>59</v>
      </c>
      <c r="E151" s="25"/>
      <c r="F151" s="46"/>
      <c r="G151" s="41"/>
      <c r="H151" s="41"/>
      <c r="I151" s="41"/>
      <c r="J151" s="47"/>
      <c r="K151" s="32">
        <f>K152</f>
        <v>8499.6</v>
      </c>
      <c r="L151" s="32">
        <f>L152</f>
        <v>8499.6</v>
      </c>
      <c r="M151" s="32">
        <f>M152</f>
        <v>0</v>
      </c>
    </row>
    <row r="152" spans="1:14" ht="31.5" customHeight="1" x14ac:dyDescent="0.2">
      <c r="A152" s="69" t="s">
        <v>78</v>
      </c>
      <c r="B152" s="29" t="s">
        <v>29</v>
      </c>
      <c r="C152" s="29" t="s">
        <v>129</v>
      </c>
      <c r="D152" s="29" t="s">
        <v>77</v>
      </c>
      <c r="E152" s="25"/>
      <c r="F152" s="46"/>
      <c r="G152" s="41"/>
      <c r="H152" s="41"/>
      <c r="I152" s="41"/>
      <c r="J152" s="47"/>
      <c r="K152" s="32">
        <v>8499.6</v>
      </c>
      <c r="L152" s="32">
        <f>K152+M152</f>
        <v>8499.6</v>
      </c>
      <c r="M152" s="32">
        <v>0</v>
      </c>
    </row>
    <row r="153" spans="1:14" s="21" customFormat="1" ht="18.75" x14ac:dyDescent="0.2">
      <c r="A153" s="14" t="s">
        <v>80</v>
      </c>
      <c r="B153" s="15" t="s">
        <v>37</v>
      </c>
      <c r="C153" s="15"/>
      <c r="D153" s="39"/>
      <c r="E153" s="44"/>
      <c r="F153" s="43"/>
      <c r="G153" s="40">
        <f t="shared" ref="G153:I154" si="14">G154</f>
        <v>0</v>
      </c>
      <c r="H153" s="40">
        <f t="shared" si="14"/>
        <v>0</v>
      </c>
      <c r="I153" s="40">
        <f t="shared" si="14"/>
        <v>0</v>
      </c>
      <c r="J153" s="52"/>
      <c r="K153" s="20">
        <f t="shared" ref="K153:M154" si="15">K154</f>
        <v>440</v>
      </c>
      <c r="L153" s="20">
        <f t="shared" si="15"/>
        <v>440</v>
      </c>
      <c r="M153" s="20">
        <f t="shared" si="15"/>
        <v>0</v>
      </c>
      <c r="N153" s="1"/>
    </row>
    <row r="154" spans="1:14" s="21" customFormat="1" ht="18.75" x14ac:dyDescent="0.2">
      <c r="A154" s="14" t="s">
        <v>31</v>
      </c>
      <c r="B154" s="15" t="s">
        <v>30</v>
      </c>
      <c r="C154" s="15"/>
      <c r="D154" s="39"/>
      <c r="E154" s="44"/>
      <c r="F154" s="43"/>
      <c r="G154" s="40">
        <f t="shared" si="14"/>
        <v>0</v>
      </c>
      <c r="H154" s="40">
        <f t="shared" si="14"/>
        <v>0</v>
      </c>
      <c r="I154" s="40">
        <f t="shared" si="14"/>
        <v>0</v>
      </c>
      <c r="J154" s="52"/>
      <c r="K154" s="20">
        <f t="shared" si="15"/>
        <v>440</v>
      </c>
      <c r="L154" s="20">
        <f t="shared" si="15"/>
        <v>440</v>
      </c>
      <c r="M154" s="20">
        <f t="shared" si="15"/>
        <v>0</v>
      </c>
      <c r="N154" s="1"/>
    </row>
    <row r="155" spans="1:14" ht="144" customHeight="1" x14ac:dyDescent="0.2">
      <c r="A155" s="88" t="s">
        <v>180</v>
      </c>
      <c r="B155" s="23" t="s">
        <v>30</v>
      </c>
      <c r="C155" s="23" t="s">
        <v>120</v>
      </c>
      <c r="D155" s="34"/>
      <c r="E155" s="25"/>
      <c r="F155" s="46">
        <v>382</v>
      </c>
      <c r="G155" s="41"/>
      <c r="H155" s="41"/>
      <c r="I155" s="41"/>
      <c r="J155" s="47">
        <v>400</v>
      </c>
      <c r="K155" s="28">
        <f>K157</f>
        <v>440</v>
      </c>
      <c r="L155" s="28">
        <f>L157</f>
        <v>440</v>
      </c>
      <c r="M155" s="28">
        <f>M157</f>
        <v>0</v>
      </c>
    </row>
    <row r="156" spans="1:14" ht="31.5" x14ac:dyDescent="0.2">
      <c r="A156" s="35" t="s">
        <v>87</v>
      </c>
      <c r="B156" s="29" t="s">
        <v>30</v>
      </c>
      <c r="C156" s="29" t="s">
        <v>120</v>
      </c>
      <c r="D156" s="29" t="s">
        <v>56</v>
      </c>
      <c r="E156" s="33"/>
      <c r="F156" s="36"/>
      <c r="G156" s="30"/>
      <c r="H156" s="30"/>
      <c r="I156" s="30"/>
      <c r="J156" s="31"/>
      <c r="K156" s="32">
        <f>K157</f>
        <v>440</v>
      </c>
      <c r="L156" s="32">
        <f>L157</f>
        <v>440</v>
      </c>
      <c r="M156" s="32">
        <f>M157</f>
        <v>0</v>
      </c>
    </row>
    <row r="157" spans="1:14" ht="31.5" x14ac:dyDescent="0.2">
      <c r="A157" s="35" t="s">
        <v>66</v>
      </c>
      <c r="B157" s="29" t="s">
        <v>30</v>
      </c>
      <c r="C157" s="29" t="s">
        <v>120</v>
      </c>
      <c r="D157" s="29" t="s">
        <v>65</v>
      </c>
      <c r="E157" s="33"/>
      <c r="F157" s="36"/>
      <c r="G157" s="30"/>
      <c r="H157" s="30"/>
      <c r="I157" s="30"/>
      <c r="J157" s="31"/>
      <c r="K157" s="32">
        <v>440</v>
      </c>
      <c r="L157" s="32">
        <f>K157+M157</f>
        <v>440</v>
      </c>
      <c r="M157" s="32">
        <v>0</v>
      </c>
    </row>
    <row r="158" spans="1:14" s="21" customFormat="1" ht="18.75" x14ac:dyDescent="0.2">
      <c r="A158" s="14" t="s">
        <v>32</v>
      </c>
      <c r="B158" s="15" t="s">
        <v>36</v>
      </c>
      <c r="C158" s="15"/>
      <c r="D158" s="39"/>
      <c r="E158" s="44"/>
      <c r="F158" s="43"/>
      <c r="G158" s="40">
        <f t="shared" ref="G158:I159" si="16">G159</f>
        <v>0</v>
      </c>
      <c r="H158" s="40">
        <f t="shared" si="16"/>
        <v>0</v>
      </c>
      <c r="I158" s="40">
        <f t="shared" si="16"/>
        <v>0</v>
      </c>
      <c r="J158" s="52"/>
      <c r="K158" s="20">
        <f t="shared" ref="K158:M159" si="17">K159</f>
        <v>456</v>
      </c>
      <c r="L158" s="20">
        <f t="shared" si="17"/>
        <v>456</v>
      </c>
      <c r="M158" s="20">
        <f t="shared" si="17"/>
        <v>0</v>
      </c>
      <c r="N158" s="1"/>
    </row>
    <row r="159" spans="1:14" s="21" customFormat="1" ht="18.75" x14ac:dyDescent="0.2">
      <c r="A159" s="14" t="s">
        <v>34</v>
      </c>
      <c r="B159" s="15" t="s">
        <v>33</v>
      </c>
      <c r="C159" s="15"/>
      <c r="D159" s="39"/>
      <c r="E159" s="44"/>
      <c r="F159" s="43"/>
      <c r="G159" s="40">
        <f t="shared" si="16"/>
        <v>0</v>
      </c>
      <c r="H159" s="40">
        <f t="shared" si="16"/>
        <v>0</v>
      </c>
      <c r="I159" s="40">
        <f t="shared" si="16"/>
        <v>0</v>
      </c>
      <c r="J159" s="52"/>
      <c r="K159" s="20">
        <f t="shared" si="17"/>
        <v>456</v>
      </c>
      <c r="L159" s="20">
        <f t="shared" si="17"/>
        <v>456</v>
      </c>
      <c r="M159" s="20">
        <f t="shared" si="17"/>
        <v>0</v>
      </c>
      <c r="N159" s="1"/>
    </row>
    <row r="160" spans="1:14" ht="148.15" customHeight="1" x14ac:dyDescent="0.2">
      <c r="A160" s="22" t="s">
        <v>135</v>
      </c>
      <c r="B160" s="23" t="s">
        <v>33</v>
      </c>
      <c r="C160" s="23" t="s">
        <v>121</v>
      </c>
      <c r="D160" s="34"/>
      <c r="E160" s="25"/>
      <c r="F160" s="46">
        <v>382</v>
      </c>
      <c r="G160" s="41"/>
      <c r="H160" s="41"/>
      <c r="I160" s="41"/>
      <c r="J160" s="47">
        <v>400</v>
      </c>
      <c r="K160" s="28">
        <f>K162</f>
        <v>456</v>
      </c>
      <c r="L160" s="28">
        <f>L162</f>
        <v>456</v>
      </c>
      <c r="M160" s="28">
        <f>M162</f>
        <v>0</v>
      </c>
    </row>
    <row r="161" spans="1:13" ht="31.5" x14ac:dyDescent="0.2">
      <c r="A161" s="35" t="s">
        <v>87</v>
      </c>
      <c r="B161" s="29" t="s">
        <v>33</v>
      </c>
      <c r="C161" s="29" t="s">
        <v>121</v>
      </c>
      <c r="D161" s="29" t="s">
        <v>56</v>
      </c>
      <c r="E161" s="33"/>
      <c r="F161" s="36"/>
      <c r="G161" s="30"/>
      <c r="H161" s="30"/>
      <c r="I161" s="30"/>
      <c r="J161" s="31"/>
      <c r="K161" s="32">
        <f>K162</f>
        <v>456</v>
      </c>
      <c r="L161" s="32">
        <f>L162</f>
        <v>456</v>
      </c>
      <c r="M161" s="32">
        <f>M162</f>
        <v>0</v>
      </c>
    </row>
    <row r="162" spans="1:13" ht="31.5" x14ac:dyDescent="0.2">
      <c r="A162" s="35" t="s">
        <v>66</v>
      </c>
      <c r="B162" s="29" t="s">
        <v>33</v>
      </c>
      <c r="C162" s="29" t="s">
        <v>121</v>
      </c>
      <c r="D162" s="29" t="s">
        <v>65</v>
      </c>
      <c r="E162" s="33"/>
      <c r="F162" s="36"/>
      <c r="G162" s="30"/>
      <c r="H162" s="30"/>
      <c r="I162" s="30"/>
      <c r="J162" s="31"/>
      <c r="K162" s="32">
        <v>456</v>
      </c>
      <c r="L162" s="32">
        <f>K162+M162</f>
        <v>456</v>
      </c>
      <c r="M162" s="32">
        <v>0</v>
      </c>
    </row>
    <row r="163" spans="1:13" ht="37.5" customHeight="1" x14ac:dyDescent="0.2">
      <c r="A163" s="22" t="s">
        <v>35</v>
      </c>
      <c r="B163" s="23"/>
      <c r="C163" s="23"/>
      <c r="D163" s="23"/>
      <c r="E163" s="59"/>
      <c r="F163" s="26"/>
      <c r="G163" s="26" t="e">
        <f>#REF!+G80+G94+G108+G126+#REF!</f>
        <v>#REF!</v>
      </c>
      <c r="H163" s="26" t="e">
        <f>#REF!+H80+H94+H108+H126+#REF!</f>
        <v>#REF!</v>
      </c>
      <c r="I163" s="26" t="e">
        <f>#REF!+I80+I94+I108+I126+#REF!</f>
        <v>#REF!</v>
      </c>
      <c r="J163" s="27"/>
      <c r="K163" s="26">
        <f>K5+K80+K85+K94+K108+K126+K137+K153+K158</f>
        <v>104200</v>
      </c>
      <c r="L163" s="26">
        <f>L5+L80+L85+L94+L108+L126+L137+L153+L158</f>
        <v>104200</v>
      </c>
      <c r="M163" s="26">
        <f>M5+M80+M85+M94+M108+M126+M137+M153+M158</f>
        <v>-1.1368683772161603E-13</v>
      </c>
    </row>
    <row r="164" spans="1:13" x14ac:dyDescent="0.2">
      <c r="A164" s="61"/>
      <c r="B164" s="62"/>
      <c r="C164" s="62"/>
      <c r="D164" s="62"/>
      <c r="E164" s="63"/>
      <c r="G164" s="2"/>
      <c r="H164" s="2"/>
      <c r="I164" s="2"/>
      <c r="J164" s="2"/>
      <c r="K164" s="60"/>
    </row>
    <row r="165" spans="1:13" ht="15.75" x14ac:dyDescent="0.25">
      <c r="A165" s="85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3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3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3" x14ac:dyDescent="0.2">
      <c r="A168" s="76"/>
      <c r="B168" s="77"/>
      <c r="C168" s="77"/>
      <c r="D168" s="77"/>
      <c r="E168" s="77"/>
      <c r="F168" s="78"/>
      <c r="G168" s="79"/>
      <c r="H168" s="79"/>
      <c r="I168" s="79"/>
      <c r="J168" s="79"/>
      <c r="K168" s="80"/>
    </row>
    <row r="169" spans="1:13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3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3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3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3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3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3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3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1"/>
      <c r="B268" s="62"/>
      <c r="C268" s="62"/>
      <c r="D268" s="62"/>
      <c r="E268" s="63"/>
      <c r="F268" s="4"/>
      <c r="G268" s="2"/>
      <c r="H268" s="2"/>
      <c r="I268" s="2"/>
      <c r="J268" s="2"/>
      <c r="K268" s="60"/>
    </row>
    <row r="269" spans="1:11" x14ac:dyDescent="0.2">
      <c r="A269" s="61"/>
      <c r="B269" s="62"/>
      <c r="C269" s="62"/>
      <c r="D269" s="62"/>
      <c r="E269" s="63"/>
      <c r="F269" s="4"/>
      <c r="G269" s="2"/>
      <c r="H269" s="2"/>
      <c r="I269" s="2"/>
      <c r="J269" s="2"/>
      <c r="K269" s="60"/>
    </row>
    <row r="270" spans="1:11" x14ac:dyDescent="0.2">
      <c r="A270" s="61"/>
      <c r="B270" s="62"/>
      <c r="C270" s="62"/>
      <c r="D270" s="62"/>
      <c r="E270" s="63"/>
      <c r="F270" s="4"/>
      <c r="G270" s="2"/>
      <c r="H270" s="2"/>
      <c r="I270" s="2"/>
      <c r="J270" s="2"/>
      <c r="K270" s="60"/>
    </row>
    <row r="271" spans="1:11" x14ac:dyDescent="0.2">
      <c r="A271" s="61"/>
      <c r="B271" s="62"/>
      <c r="C271" s="62"/>
      <c r="D271" s="62"/>
      <c r="E271" s="63"/>
      <c r="F271" s="4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  <row r="281" spans="1:11" x14ac:dyDescent="0.2">
      <c r="A281" s="60"/>
      <c r="B281" s="60"/>
      <c r="C281" s="60"/>
      <c r="D281" s="60"/>
      <c r="E281" s="60"/>
      <c r="G281" s="2"/>
      <c r="H281" s="2"/>
      <c r="I281" s="2"/>
      <c r="J281" s="2"/>
      <c r="K281" s="60"/>
    </row>
    <row r="282" spans="1:11" x14ac:dyDescent="0.2">
      <c r="A282" s="60"/>
      <c r="B282" s="60"/>
      <c r="C282" s="60"/>
      <c r="D282" s="60"/>
      <c r="E282" s="60"/>
      <c r="G282" s="2"/>
      <c r="H282" s="2"/>
      <c r="I282" s="2"/>
      <c r="J282" s="2"/>
      <c r="K282" s="60"/>
    </row>
    <row r="283" spans="1:11" x14ac:dyDescent="0.2">
      <c r="A283" s="60"/>
      <c r="B283" s="60"/>
      <c r="C283" s="60"/>
      <c r="D283" s="60"/>
      <c r="E283" s="60"/>
      <c r="G283" s="2"/>
      <c r="H283" s="2"/>
      <c r="I283" s="2"/>
      <c r="J283" s="2"/>
      <c r="K283" s="60"/>
    </row>
    <row r="284" spans="1:11" x14ac:dyDescent="0.2">
      <c r="A284" s="60"/>
      <c r="B284" s="60"/>
      <c r="C284" s="60"/>
      <c r="D284" s="60"/>
      <c r="E284" s="60"/>
      <c r="G284" s="2"/>
      <c r="H284" s="2"/>
      <c r="I284" s="2"/>
      <c r="J284" s="2"/>
      <c r="K284" s="60"/>
    </row>
  </sheetData>
  <sheetProtection selectLockedCells="1" selectUnlockedCells="1"/>
  <mergeCells count="12">
    <mergeCell ref="E3:E4"/>
    <mergeCell ref="J3:J4"/>
    <mergeCell ref="K3:K4"/>
    <mergeCell ref="G4:I4"/>
    <mergeCell ref="L3:L4"/>
    <mergeCell ref="M3:M4"/>
    <mergeCell ref="A1:M1"/>
    <mergeCell ref="A2:M2"/>
    <mergeCell ref="A3:A4"/>
    <mergeCell ref="B3:B4"/>
    <mergeCell ref="C3:C4"/>
    <mergeCell ref="D3:D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распред.2019</vt:lpstr>
      <vt:lpstr>справка 2019 </vt:lpstr>
      <vt:lpstr>распред.2019!Заголовки_для_печати</vt:lpstr>
      <vt:lpstr>'справка 2019 '!Заголовки_для_печати</vt:lpstr>
      <vt:lpstr>распред.2019!Область_печати</vt:lpstr>
      <vt:lpstr>'справка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Пользователь</cp:lastModifiedBy>
  <cp:lastPrinted>2019-07-05T06:30:44Z</cp:lastPrinted>
  <dcterms:created xsi:type="dcterms:W3CDTF">2010-12-01T08:56:03Z</dcterms:created>
  <dcterms:modified xsi:type="dcterms:W3CDTF">2019-07-08T11:18:04Z</dcterms:modified>
</cp:coreProperties>
</file>